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a_vatca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Z_22F81AF6_FE93_44D5_B96C_CB4FB6B6C54B_.wvu.Cols" localSheetId="0" hidden="1">Sheet1!$I:$N</definedName>
  </definedNames>
  <calcPr calcId="171027"/>
  <customWorkbookViews>
    <customWorkbookView name="Emilia Vatca - Personal View" guid="{22F81AF6-FE93-44D5-B96C-CB4FB6B6C54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7" i="1" l="1"/>
  <c r="F16" i="1" l="1"/>
  <c r="F17" i="1"/>
  <c r="G223" i="1" s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G23" i="1" l="1"/>
  <c r="G377" i="1"/>
  <c r="G373" i="1"/>
  <c r="G365" i="1"/>
  <c r="G334" i="1"/>
  <c r="G22" i="1"/>
  <c r="G363" i="1"/>
  <c r="G24" i="1"/>
  <c r="G379" i="1"/>
  <c r="G375" i="1"/>
  <c r="G371" i="1"/>
  <c r="G367" i="1"/>
  <c r="G362" i="1"/>
  <c r="G354" i="1"/>
  <c r="G346" i="1"/>
  <c r="G338" i="1"/>
  <c r="G330" i="1"/>
  <c r="G322" i="1"/>
  <c r="G314" i="1"/>
  <c r="G306" i="1"/>
  <c r="G298" i="1"/>
  <c r="G287" i="1"/>
  <c r="G271" i="1"/>
  <c r="G255" i="1"/>
  <c r="G239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74" i="1"/>
  <c r="G370" i="1"/>
  <c r="G366" i="1"/>
  <c r="G359" i="1"/>
  <c r="G351" i="1"/>
  <c r="G343" i="1"/>
  <c r="G335" i="1"/>
  <c r="G327" i="1"/>
  <c r="G319" i="1"/>
  <c r="G311" i="1"/>
  <c r="G303" i="1"/>
  <c r="G295" i="1"/>
  <c r="G283" i="1"/>
  <c r="G267" i="1"/>
  <c r="G251" i="1"/>
  <c r="G235" i="1"/>
  <c r="G219" i="1"/>
  <c r="G381" i="1"/>
  <c r="G369" i="1"/>
  <c r="G358" i="1"/>
  <c r="G350" i="1"/>
  <c r="G342" i="1"/>
  <c r="G326" i="1"/>
  <c r="G318" i="1"/>
  <c r="G310" i="1"/>
  <c r="G302" i="1"/>
  <c r="G294" i="1"/>
  <c r="G279" i="1"/>
  <c r="G263" i="1"/>
  <c r="G247" i="1"/>
  <c r="G231" i="1"/>
  <c r="G215" i="1"/>
  <c r="G378" i="1"/>
  <c r="G380" i="1"/>
  <c r="G376" i="1"/>
  <c r="G372" i="1"/>
  <c r="G368" i="1"/>
  <c r="G355" i="1"/>
  <c r="G347" i="1"/>
  <c r="G339" i="1"/>
  <c r="G331" i="1"/>
  <c r="G323" i="1"/>
  <c r="G315" i="1"/>
  <c r="G307" i="1"/>
  <c r="G299" i="1"/>
  <c r="G291" i="1"/>
  <c r="G275" i="1"/>
  <c r="G259" i="1"/>
  <c r="G243" i="1"/>
  <c r="G227" i="1"/>
  <c r="G211" i="1"/>
  <c r="G16" i="1"/>
  <c r="E23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J59" i="1" l="1"/>
  <c r="I59" i="1" s="1"/>
  <c r="J60" i="1"/>
  <c r="I60" i="1" s="1"/>
  <c r="J61" i="1"/>
  <c r="I61" i="1" s="1"/>
  <c r="J62" i="1"/>
  <c r="I62" i="1" s="1"/>
  <c r="J63" i="1"/>
  <c r="I63" i="1" s="1"/>
  <c r="J64" i="1"/>
  <c r="I64" i="1" s="1"/>
  <c r="J65" i="1"/>
  <c r="I65" i="1" s="1"/>
  <c r="J66" i="1"/>
  <c r="I66" i="1" s="1"/>
  <c r="J67" i="1"/>
  <c r="I67" i="1" s="1"/>
  <c r="J68" i="1"/>
  <c r="I68" i="1" s="1"/>
  <c r="J69" i="1"/>
  <c r="I69" i="1" s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23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M22" i="1"/>
  <c r="K22" i="1"/>
  <c r="N22" i="1" s="1"/>
  <c r="E22" i="1"/>
  <c r="B22" i="1"/>
  <c r="H12" i="1"/>
  <c r="F15" i="1"/>
  <c r="H14" i="1"/>
  <c r="D12" i="1"/>
  <c r="L22" i="1" l="1"/>
  <c r="J22" i="1" s="1"/>
  <c r="I22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F22" i="1"/>
  <c r="D22" i="1" s="1"/>
  <c r="C22" i="1" s="1"/>
  <c r="K23" i="1"/>
  <c r="H22" i="1"/>
  <c r="F23" i="1" l="1"/>
  <c r="D23" i="1" s="1"/>
  <c r="C23" i="1" s="1"/>
  <c r="L23" i="1"/>
  <c r="J23" i="1" s="1"/>
  <c r="I23" i="1" s="1"/>
  <c r="N23" i="1"/>
  <c r="H23" i="1"/>
  <c r="F24" i="1" s="1"/>
  <c r="D24" i="1" s="1"/>
  <c r="C24" i="1" s="1"/>
  <c r="K24" i="1" l="1"/>
  <c r="L24" i="1" s="1"/>
  <c r="H24" i="1"/>
  <c r="F25" i="1" l="1"/>
  <c r="D25" i="1" s="1"/>
  <c r="C25" i="1" s="1"/>
  <c r="N24" i="1"/>
  <c r="J24" i="1"/>
  <c r="I24" i="1" s="1"/>
  <c r="H25" i="1"/>
  <c r="F26" i="1" s="1"/>
  <c r="D26" i="1" s="1"/>
  <c r="C26" i="1" s="1"/>
  <c r="K25" i="1" l="1"/>
  <c r="H26" i="1"/>
  <c r="F27" i="1" s="1"/>
  <c r="D27" i="1" s="1"/>
  <c r="C27" i="1" l="1"/>
  <c r="N25" i="1"/>
  <c r="L25" i="1"/>
  <c r="J25" i="1" s="1"/>
  <c r="I25" i="1" s="1"/>
  <c r="H27" i="1"/>
  <c r="F28" i="1" s="1"/>
  <c r="D28" i="1" s="1"/>
  <c r="C28" i="1" s="1"/>
  <c r="K26" i="1" l="1"/>
  <c r="H28" i="1"/>
  <c r="F29" i="1" s="1"/>
  <c r="D29" i="1" s="1"/>
  <c r="C29" i="1" l="1"/>
  <c r="N26" i="1"/>
  <c r="L26" i="1"/>
  <c r="J26" i="1" s="1"/>
  <c r="I26" i="1" s="1"/>
  <c r="H29" i="1"/>
  <c r="F30" i="1" s="1"/>
  <c r="D30" i="1" s="1"/>
  <c r="C30" i="1" s="1"/>
  <c r="K27" i="1" l="1"/>
  <c r="L27" i="1" s="1"/>
  <c r="H30" i="1"/>
  <c r="F31" i="1" s="1"/>
  <c r="D31" i="1" l="1"/>
  <c r="C31" i="1" s="1"/>
  <c r="N27" i="1"/>
  <c r="J27" i="1"/>
  <c r="I27" i="1" s="1"/>
  <c r="H31" i="1"/>
  <c r="F32" i="1" s="1"/>
  <c r="D32" i="1" s="1"/>
  <c r="C32" i="1" s="1"/>
  <c r="K28" i="1" l="1"/>
  <c r="L28" i="1" s="1"/>
  <c r="H32" i="1"/>
  <c r="F33" i="1" s="1"/>
  <c r="D33" i="1" s="1"/>
  <c r="C33" i="1" s="1"/>
  <c r="N28" i="1" l="1"/>
  <c r="J28" i="1"/>
  <c r="I28" i="1" s="1"/>
  <c r="H33" i="1"/>
  <c r="F34" i="1" s="1"/>
  <c r="D34" i="1" s="1"/>
  <c r="C34" i="1" s="1"/>
  <c r="K29" i="1" l="1"/>
  <c r="L29" i="1" s="1"/>
  <c r="H34" i="1"/>
  <c r="F35" i="1" s="1"/>
  <c r="D35" i="1" s="1"/>
  <c r="C35" i="1" s="1"/>
  <c r="N29" i="1" l="1"/>
  <c r="J29" i="1"/>
  <c r="I29" i="1" s="1"/>
  <c r="H35" i="1"/>
  <c r="F36" i="1" s="1"/>
  <c r="D36" i="1" s="1"/>
  <c r="C36" i="1" s="1"/>
  <c r="K30" i="1" l="1"/>
  <c r="L30" i="1" s="1"/>
  <c r="H36" i="1"/>
  <c r="F37" i="1" s="1"/>
  <c r="D37" i="1" s="1"/>
  <c r="C37" i="1" s="1"/>
  <c r="N30" i="1" l="1"/>
  <c r="J30" i="1"/>
  <c r="I30" i="1" s="1"/>
  <c r="H37" i="1"/>
  <c r="F38" i="1" s="1"/>
  <c r="D38" i="1" s="1"/>
  <c r="C38" i="1" s="1"/>
  <c r="K31" i="1" l="1"/>
  <c r="L31" i="1" s="1"/>
  <c r="H38" i="1"/>
  <c r="F39" i="1" s="1"/>
  <c r="D39" i="1" s="1"/>
  <c r="C39" i="1" s="1"/>
  <c r="N31" i="1" l="1"/>
  <c r="J31" i="1"/>
  <c r="I31" i="1" s="1"/>
  <c r="H39" i="1"/>
  <c r="F40" i="1" s="1"/>
  <c r="D40" i="1" s="1"/>
  <c r="C40" i="1" s="1"/>
  <c r="K32" i="1" l="1"/>
  <c r="L32" i="1" s="1"/>
  <c r="H40" i="1"/>
  <c r="F41" i="1" s="1"/>
  <c r="D41" i="1" s="1"/>
  <c r="C41" i="1" s="1"/>
  <c r="N32" i="1" l="1"/>
  <c r="J32" i="1"/>
  <c r="I32" i="1" s="1"/>
  <c r="H41" i="1"/>
  <c r="F42" i="1" s="1"/>
  <c r="D42" i="1" s="1"/>
  <c r="C42" i="1" s="1"/>
  <c r="K33" i="1" l="1"/>
  <c r="L33" i="1" s="1"/>
  <c r="H42" i="1"/>
  <c r="F43" i="1" s="1"/>
  <c r="D43" i="1" s="1"/>
  <c r="C43" i="1" s="1"/>
  <c r="H43" i="1" l="1"/>
  <c r="F44" i="1" s="1"/>
  <c r="D44" i="1" s="1"/>
  <c r="C44" i="1" s="1"/>
  <c r="N33" i="1"/>
  <c r="J33" i="1"/>
  <c r="I33" i="1" s="1"/>
  <c r="K34" i="1" l="1"/>
  <c r="L34" i="1" s="1"/>
  <c r="H44" i="1"/>
  <c r="F45" i="1" s="1"/>
  <c r="D45" i="1" s="1"/>
  <c r="C45" i="1" s="1"/>
  <c r="H45" i="1" l="1"/>
  <c r="F46" i="1" s="1"/>
  <c r="D46" i="1" s="1"/>
  <c r="C46" i="1" s="1"/>
  <c r="N34" i="1"/>
  <c r="J34" i="1"/>
  <c r="I34" i="1" s="1"/>
  <c r="K35" i="1" l="1"/>
  <c r="L35" i="1" s="1"/>
  <c r="H46" i="1"/>
  <c r="F47" i="1" s="1"/>
  <c r="D47" i="1" s="1"/>
  <c r="C47" i="1" s="1"/>
  <c r="H47" i="1" l="1"/>
  <c r="F48" i="1" s="1"/>
  <c r="D48" i="1" s="1"/>
  <c r="C48" i="1" s="1"/>
  <c r="N35" i="1"/>
  <c r="J35" i="1"/>
  <c r="I35" i="1" s="1"/>
  <c r="K36" i="1" l="1"/>
  <c r="L36" i="1" s="1"/>
  <c r="H48" i="1"/>
  <c r="F49" i="1" s="1"/>
  <c r="D49" i="1" s="1"/>
  <c r="C49" i="1" s="1"/>
  <c r="H49" i="1" l="1"/>
  <c r="F50" i="1" s="1"/>
  <c r="D50" i="1" s="1"/>
  <c r="C50" i="1" s="1"/>
  <c r="N36" i="1"/>
  <c r="J36" i="1"/>
  <c r="I36" i="1" s="1"/>
  <c r="K37" i="1" l="1"/>
  <c r="L37" i="1" s="1"/>
  <c r="H50" i="1"/>
  <c r="F51" i="1" s="1"/>
  <c r="D51" i="1" s="1"/>
  <c r="C51" i="1" s="1"/>
  <c r="H51" i="1" l="1"/>
  <c r="F52" i="1" s="1"/>
  <c r="D52" i="1" s="1"/>
  <c r="C52" i="1" s="1"/>
  <c r="N37" i="1"/>
  <c r="J37" i="1"/>
  <c r="I37" i="1" s="1"/>
  <c r="K38" i="1" l="1"/>
  <c r="L38" i="1" s="1"/>
  <c r="H52" i="1"/>
  <c r="F53" i="1" s="1"/>
  <c r="D53" i="1" s="1"/>
  <c r="C53" i="1" s="1"/>
  <c r="H53" i="1" l="1"/>
  <c r="F54" i="1" s="1"/>
  <c r="D54" i="1" s="1"/>
  <c r="C54" i="1" s="1"/>
  <c r="N38" i="1"/>
  <c r="J38" i="1"/>
  <c r="I38" i="1" s="1"/>
  <c r="K39" i="1" l="1"/>
  <c r="L39" i="1" s="1"/>
  <c r="H54" i="1"/>
  <c r="F55" i="1" s="1"/>
  <c r="D55" i="1" s="1"/>
  <c r="C55" i="1" s="1"/>
  <c r="H55" i="1" l="1"/>
  <c r="F56" i="1" s="1"/>
  <c r="D56" i="1" s="1"/>
  <c r="C56" i="1" s="1"/>
  <c r="N39" i="1"/>
  <c r="J39" i="1"/>
  <c r="I39" i="1" s="1"/>
  <c r="N58" i="1"/>
  <c r="L59" i="1" s="1"/>
  <c r="K40" i="1" l="1"/>
  <c r="L40" i="1" s="1"/>
  <c r="H56" i="1"/>
  <c r="F57" i="1" s="1"/>
  <c r="D57" i="1" s="1"/>
  <c r="C57" i="1" s="1"/>
  <c r="N59" i="1"/>
  <c r="L60" i="1" s="1"/>
  <c r="H57" i="1" l="1"/>
  <c r="N40" i="1"/>
  <c r="J40" i="1"/>
  <c r="I40" i="1" s="1"/>
  <c r="N60" i="1"/>
  <c r="L61" i="1" s="1"/>
  <c r="F58" i="1" l="1"/>
  <c r="D58" i="1" s="1"/>
  <c r="C58" i="1" s="1"/>
  <c r="H58" i="1"/>
  <c r="K41" i="1"/>
  <c r="L41" i="1" s="1"/>
  <c r="N61" i="1"/>
  <c r="L62" i="1" s="1"/>
  <c r="F59" i="1" l="1"/>
  <c r="D59" i="1" s="1"/>
  <c r="C59" i="1" s="1"/>
  <c r="H59" i="1"/>
  <c r="N41" i="1"/>
  <c r="J41" i="1"/>
  <c r="I41" i="1" s="1"/>
  <c r="N62" i="1"/>
  <c r="L63" i="1" s="1"/>
  <c r="H60" i="1" l="1"/>
  <c r="F60" i="1"/>
  <c r="D60" i="1" s="1"/>
  <c r="C60" i="1" s="1"/>
  <c r="K42" i="1"/>
  <c r="L42" i="1" s="1"/>
  <c r="N63" i="1"/>
  <c r="L64" i="1" s="1"/>
  <c r="F61" i="1" l="1"/>
  <c r="D61" i="1" s="1"/>
  <c r="C61" i="1" s="1"/>
  <c r="H61" i="1"/>
  <c r="N42" i="1"/>
  <c r="J42" i="1"/>
  <c r="I42" i="1" s="1"/>
  <c r="N64" i="1"/>
  <c r="L65" i="1" s="1"/>
  <c r="H62" i="1" l="1"/>
  <c r="F62" i="1"/>
  <c r="D62" i="1" s="1"/>
  <c r="C62" i="1" s="1"/>
  <c r="K43" i="1"/>
  <c r="L43" i="1" s="1"/>
  <c r="N65" i="1"/>
  <c r="L66" i="1" s="1"/>
  <c r="H63" i="1" l="1"/>
  <c r="F63" i="1"/>
  <c r="D63" i="1" s="1"/>
  <c r="C63" i="1" s="1"/>
  <c r="N43" i="1"/>
  <c r="J43" i="1"/>
  <c r="I43" i="1" s="1"/>
  <c r="N66" i="1"/>
  <c r="L67" i="1" s="1"/>
  <c r="F64" i="1" l="1"/>
  <c r="D64" i="1" s="1"/>
  <c r="C64" i="1" s="1"/>
  <c r="H64" i="1"/>
  <c r="K44" i="1"/>
  <c r="L44" i="1" s="1"/>
  <c r="N67" i="1"/>
  <c r="L68" i="1" s="1"/>
  <c r="H65" i="1" l="1"/>
  <c r="F65" i="1"/>
  <c r="D65" i="1" s="1"/>
  <c r="C65" i="1" s="1"/>
  <c r="N44" i="1"/>
  <c r="J44" i="1"/>
  <c r="I44" i="1" s="1"/>
  <c r="N68" i="1"/>
  <c r="L69" i="1" s="1"/>
  <c r="F66" i="1" l="1"/>
  <c r="D66" i="1" s="1"/>
  <c r="C66" i="1" s="1"/>
  <c r="H66" i="1"/>
  <c r="K45" i="1"/>
  <c r="L45" i="1" s="1"/>
  <c r="N69" i="1"/>
  <c r="L70" i="1" s="1"/>
  <c r="H67" i="1" l="1"/>
  <c r="F67" i="1"/>
  <c r="D67" i="1" s="1"/>
  <c r="C67" i="1" s="1"/>
  <c r="N45" i="1"/>
  <c r="J45" i="1"/>
  <c r="I45" i="1" s="1"/>
  <c r="N70" i="1"/>
  <c r="L71" i="1" s="1"/>
  <c r="F68" i="1" l="1"/>
  <c r="D68" i="1" s="1"/>
  <c r="C68" i="1" s="1"/>
  <c r="H68" i="1"/>
  <c r="K46" i="1"/>
  <c r="L46" i="1" s="1"/>
  <c r="N71" i="1"/>
  <c r="L72" i="1" s="1"/>
  <c r="H69" i="1" l="1"/>
  <c r="F69" i="1"/>
  <c r="D69" i="1" s="1"/>
  <c r="C69" i="1" s="1"/>
  <c r="N46" i="1"/>
  <c r="J46" i="1"/>
  <c r="I46" i="1" s="1"/>
  <c r="N72" i="1"/>
  <c r="L73" i="1" s="1"/>
  <c r="F70" i="1" l="1"/>
  <c r="D70" i="1" s="1"/>
  <c r="C70" i="1" s="1"/>
  <c r="H70" i="1"/>
  <c r="K47" i="1"/>
  <c r="L47" i="1" s="1"/>
  <c r="N73" i="1"/>
  <c r="L74" i="1" s="1"/>
  <c r="F71" i="1" l="1"/>
  <c r="D71" i="1" s="1"/>
  <c r="C71" i="1" s="1"/>
  <c r="H71" i="1"/>
  <c r="N47" i="1"/>
  <c r="J47" i="1"/>
  <c r="I47" i="1" s="1"/>
  <c r="N74" i="1"/>
  <c r="L75" i="1" s="1"/>
  <c r="H72" i="1" l="1"/>
  <c r="F72" i="1"/>
  <c r="D72" i="1" s="1"/>
  <c r="C72" i="1" s="1"/>
  <c r="K48" i="1"/>
  <c r="L48" i="1" s="1"/>
  <c r="N75" i="1"/>
  <c r="L76" i="1" s="1"/>
  <c r="F73" i="1" l="1"/>
  <c r="D73" i="1" s="1"/>
  <c r="C73" i="1" s="1"/>
  <c r="H73" i="1"/>
  <c r="N48" i="1"/>
  <c r="J48" i="1"/>
  <c r="I48" i="1" s="1"/>
  <c r="N76" i="1"/>
  <c r="L77" i="1" s="1"/>
  <c r="F74" i="1" l="1"/>
  <c r="D74" i="1" s="1"/>
  <c r="C74" i="1" s="1"/>
  <c r="H74" i="1"/>
  <c r="K49" i="1"/>
  <c r="L49" i="1" s="1"/>
  <c r="N77" i="1"/>
  <c r="L78" i="1" s="1"/>
  <c r="F75" i="1" l="1"/>
  <c r="D75" i="1" s="1"/>
  <c r="C75" i="1" s="1"/>
  <c r="H75" i="1"/>
  <c r="N49" i="1"/>
  <c r="J49" i="1"/>
  <c r="I49" i="1" s="1"/>
  <c r="N78" i="1"/>
  <c r="L79" i="1" s="1"/>
  <c r="H76" i="1" l="1"/>
  <c r="F76" i="1"/>
  <c r="D76" i="1" s="1"/>
  <c r="C76" i="1" s="1"/>
  <c r="K50" i="1"/>
  <c r="L50" i="1" s="1"/>
  <c r="N79" i="1"/>
  <c r="L80" i="1" s="1"/>
  <c r="F77" i="1" l="1"/>
  <c r="D77" i="1" s="1"/>
  <c r="C77" i="1" s="1"/>
  <c r="H77" i="1"/>
  <c r="N50" i="1"/>
  <c r="J50" i="1"/>
  <c r="I50" i="1" s="1"/>
  <c r="N80" i="1"/>
  <c r="L81" i="1" s="1"/>
  <c r="F78" i="1" l="1"/>
  <c r="D78" i="1" s="1"/>
  <c r="C78" i="1" s="1"/>
  <c r="H78" i="1"/>
  <c r="K51" i="1"/>
  <c r="L51" i="1" s="1"/>
  <c r="N81" i="1"/>
  <c r="L82" i="1" s="1"/>
  <c r="F79" i="1" l="1"/>
  <c r="D79" i="1" s="1"/>
  <c r="C79" i="1" s="1"/>
  <c r="H79" i="1"/>
  <c r="N51" i="1"/>
  <c r="J51" i="1"/>
  <c r="I51" i="1" s="1"/>
  <c r="N82" i="1"/>
  <c r="L83" i="1" s="1"/>
  <c r="F80" i="1" l="1"/>
  <c r="D80" i="1" s="1"/>
  <c r="C80" i="1" s="1"/>
  <c r="H80" i="1"/>
  <c r="K52" i="1"/>
  <c r="L52" i="1" s="1"/>
  <c r="N83" i="1"/>
  <c r="L84" i="1" s="1"/>
  <c r="F81" i="1" l="1"/>
  <c r="D81" i="1" s="1"/>
  <c r="C81" i="1" s="1"/>
  <c r="H81" i="1"/>
  <c r="N52" i="1"/>
  <c r="J52" i="1"/>
  <c r="I52" i="1" s="1"/>
  <c r="N84" i="1"/>
  <c r="L85" i="1" s="1"/>
  <c r="H82" i="1" l="1"/>
  <c r="F82" i="1"/>
  <c r="D82" i="1" s="1"/>
  <c r="C82" i="1" s="1"/>
  <c r="K53" i="1"/>
  <c r="L53" i="1" s="1"/>
  <c r="N85" i="1"/>
  <c r="L86" i="1" s="1"/>
  <c r="H83" i="1" l="1"/>
  <c r="F83" i="1"/>
  <c r="D83" i="1" s="1"/>
  <c r="C83" i="1" s="1"/>
  <c r="N53" i="1"/>
  <c r="J53" i="1"/>
  <c r="I53" i="1" s="1"/>
  <c r="N86" i="1"/>
  <c r="L87" i="1" s="1"/>
  <c r="F84" i="1" l="1"/>
  <c r="D84" i="1" s="1"/>
  <c r="C84" i="1" s="1"/>
  <c r="H84" i="1"/>
  <c r="K54" i="1"/>
  <c r="L54" i="1" s="1"/>
  <c r="N87" i="1"/>
  <c r="L88" i="1" s="1"/>
  <c r="H85" i="1" l="1"/>
  <c r="F85" i="1"/>
  <c r="D85" i="1" s="1"/>
  <c r="C85" i="1" s="1"/>
  <c r="N54" i="1"/>
  <c r="J54" i="1"/>
  <c r="I54" i="1" s="1"/>
  <c r="N88" i="1"/>
  <c r="L89" i="1" s="1"/>
  <c r="F86" i="1" l="1"/>
  <c r="D86" i="1" s="1"/>
  <c r="C86" i="1" s="1"/>
  <c r="H86" i="1"/>
  <c r="K55" i="1"/>
  <c r="L55" i="1" s="1"/>
  <c r="N89" i="1"/>
  <c r="L90" i="1" s="1"/>
  <c r="H87" i="1" l="1"/>
  <c r="F87" i="1"/>
  <c r="D87" i="1" s="1"/>
  <c r="C87" i="1" s="1"/>
  <c r="N55" i="1"/>
  <c r="J55" i="1"/>
  <c r="I55" i="1" s="1"/>
  <c r="N90" i="1"/>
  <c r="L91" i="1" s="1"/>
  <c r="H88" i="1" l="1"/>
  <c r="F88" i="1"/>
  <c r="D88" i="1" s="1"/>
  <c r="C88" i="1" s="1"/>
  <c r="K56" i="1"/>
  <c r="L56" i="1" s="1"/>
  <c r="N91" i="1"/>
  <c r="L92" i="1" s="1"/>
  <c r="F89" i="1" l="1"/>
  <c r="D89" i="1" s="1"/>
  <c r="C89" i="1" s="1"/>
  <c r="H89" i="1"/>
  <c r="N56" i="1"/>
  <c r="J56" i="1"/>
  <c r="I56" i="1" s="1"/>
  <c r="N92" i="1"/>
  <c r="L93" i="1" s="1"/>
  <c r="F90" i="1" l="1"/>
  <c r="D90" i="1" s="1"/>
  <c r="C90" i="1" s="1"/>
  <c r="H90" i="1"/>
  <c r="K57" i="1"/>
  <c r="L57" i="1" s="1"/>
  <c r="N93" i="1"/>
  <c r="L94" i="1" s="1"/>
  <c r="F91" i="1" l="1"/>
  <c r="D91" i="1" s="1"/>
  <c r="C91" i="1" s="1"/>
  <c r="H91" i="1"/>
  <c r="N57" i="1"/>
  <c r="L58" i="1" s="1"/>
  <c r="J58" i="1" s="1"/>
  <c r="I58" i="1" s="1"/>
  <c r="J57" i="1"/>
  <c r="I57" i="1" s="1"/>
  <c r="N94" i="1"/>
  <c r="L95" i="1" s="1"/>
  <c r="H92" i="1" l="1"/>
  <c r="F92" i="1"/>
  <c r="D92" i="1" s="1"/>
  <c r="C92" i="1" s="1"/>
  <c r="N95" i="1"/>
  <c r="L96" i="1" s="1"/>
  <c r="H93" i="1" l="1"/>
  <c r="F93" i="1"/>
  <c r="D93" i="1" s="1"/>
  <c r="C93" i="1" s="1"/>
  <c r="N96" i="1"/>
  <c r="L97" i="1" s="1"/>
  <c r="H94" i="1" l="1"/>
  <c r="F94" i="1"/>
  <c r="D94" i="1" s="1"/>
  <c r="C94" i="1" s="1"/>
  <c r="N97" i="1"/>
  <c r="L98" i="1" s="1"/>
  <c r="F95" i="1" l="1"/>
  <c r="D95" i="1" s="1"/>
  <c r="C95" i="1" s="1"/>
  <c r="H95" i="1"/>
  <c r="N98" i="1"/>
  <c r="L99" i="1" s="1"/>
  <c r="F96" i="1" l="1"/>
  <c r="D96" i="1" s="1"/>
  <c r="C96" i="1" s="1"/>
  <c r="H96" i="1"/>
  <c r="N99" i="1"/>
  <c r="L100" i="1" s="1"/>
  <c r="H97" i="1" l="1"/>
  <c r="F97" i="1"/>
  <c r="D97" i="1" s="1"/>
  <c r="C97" i="1" s="1"/>
  <c r="N100" i="1"/>
  <c r="L101" i="1" s="1"/>
  <c r="F98" i="1" l="1"/>
  <c r="D98" i="1" s="1"/>
  <c r="C98" i="1" s="1"/>
  <c r="H98" i="1"/>
  <c r="N101" i="1"/>
  <c r="L102" i="1" s="1"/>
  <c r="F99" i="1" l="1"/>
  <c r="D99" i="1" s="1"/>
  <c r="C99" i="1" s="1"/>
  <c r="H99" i="1"/>
  <c r="N102" i="1"/>
  <c r="L103" i="1" s="1"/>
  <c r="H100" i="1" l="1"/>
  <c r="F100" i="1"/>
  <c r="D100" i="1" s="1"/>
  <c r="C100" i="1" s="1"/>
  <c r="N103" i="1"/>
  <c r="L104" i="1" s="1"/>
  <c r="F101" i="1" l="1"/>
  <c r="D101" i="1" s="1"/>
  <c r="C101" i="1" s="1"/>
  <c r="H101" i="1"/>
  <c r="N104" i="1"/>
  <c r="L105" i="1" s="1"/>
  <c r="H102" i="1" l="1"/>
  <c r="F102" i="1"/>
  <c r="D102" i="1" s="1"/>
  <c r="C102" i="1" s="1"/>
  <c r="N105" i="1"/>
  <c r="L106" i="1" s="1"/>
  <c r="F103" i="1" l="1"/>
  <c r="D103" i="1" s="1"/>
  <c r="C103" i="1" s="1"/>
  <c r="H103" i="1"/>
  <c r="N106" i="1"/>
  <c r="L107" i="1" s="1"/>
  <c r="F104" i="1" l="1"/>
  <c r="D104" i="1" s="1"/>
  <c r="C104" i="1" s="1"/>
  <c r="H104" i="1"/>
  <c r="N107" i="1"/>
  <c r="L108" i="1" s="1"/>
  <c r="F105" i="1" l="1"/>
  <c r="D105" i="1" s="1"/>
  <c r="C105" i="1" s="1"/>
  <c r="H105" i="1"/>
  <c r="N108" i="1"/>
  <c r="L109" i="1" s="1"/>
  <c r="H106" i="1" l="1"/>
  <c r="F106" i="1"/>
  <c r="D106" i="1" s="1"/>
  <c r="C106" i="1" s="1"/>
  <c r="N109" i="1"/>
  <c r="L110" i="1" s="1"/>
  <c r="H107" i="1" l="1"/>
  <c r="F107" i="1"/>
  <c r="D107" i="1" s="1"/>
  <c r="C107" i="1" s="1"/>
  <c r="N110" i="1"/>
  <c r="L111" i="1" s="1"/>
  <c r="H108" i="1" l="1"/>
  <c r="F108" i="1"/>
  <c r="D108" i="1" s="1"/>
  <c r="C108" i="1" s="1"/>
  <c r="N111" i="1"/>
  <c r="L112" i="1" s="1"/>
  <c r="H109" i="1" l="1"/>
  <c r="F109" i="1"/>
  <c r="D109" i="1" s="1"/>
  <c r="C109" i="1" s="1"/>
  <c r="N112" i="1"/>
  <c r="L113" i="1" s="1"/>
  <c r="F110" i="1" l="1"/>
  <c r="D110" i="1" s="1"/>
  <c r="C110" i="1" s="1"/>
  <c r="H110" i="1"/>
  <c r="N113" i="1"/>
  <c r="L114" i="1" s="1"/>
  <c r="F111" i="1" l="1"/>
  <c r="D111" i="1" s="1"/>
  <c r="C111" i="1" s="1"/>
  <c r="H111" i="1"/>
  <c r="N114" i="1"/>
  <c r="L115" i="1" s="1"/>
  <c r="F112" i="1" l="1"/>
  <c r="D112" i="1" s="1"/>
  <c r="C112" i="1" s="1"/>
  <c r="H112" i="1"/>
  <c r="N115" i="1"/>
  <c r="L116" i="1" s="1"/>
  <c r="H113" i="1" l="1"/>
  <c r="F113" i="1"/>
  <c r="D113" i="1" s="1"/>
  <c r="C113" i="1" s="1"/>
  <c r="N116" i="1"/>
  <c r="L117" i="1" s="1"/>
  <c r="F114" i="1" l="1"/>
  <c r="D114" i="1" s="1"/>
  <c r="C114" i="1" s="1"/>
  <c r="H114" i="1"/>
  <c r="N117" i="1"/>
  <c r="L118" i="1" s="1"/>
  <c r="F115" i="1" l="1"/>
  <c r="D115" i="1" s="1"/>
  <c r="C115" i="1" s="1"/>
  <c r="H115" i="1"/>
  <c r="N118" i="1"/>
  <c r="L119" i="1" s="1"/>
  <c r="F116" i="1" l="1"/>
  <c r="D116" i="1" s="1"/>
  <c r="C116" i="1" s="1"/>
  <c r="H116" i="1"/>
  <c r="N119" i="1"/>
  <c r="L120" i="1" s="1"/>
  <c r="F117" i="1" l="1"/>
  <c r="D117" i="1" s="1"/>
  <c r="C117" i="1" s="1"/>
  <c r="H117" i="1"/>
  <c r="N120" i="1"/>
  <c r="L121" i="1" s="1"/>
  <c r="F118" i="1" l="1"/>
  <c r="D118" i="1" s="1"/>
  <c r="C118" i="1" s="1"/>
  <c r="H118" i="1"/>
  <c r="N121" i="1"/>
  <c r="L122" i="1" s="1"/>
  <c r="H119" i="1" l="1"/>
  <c r="F119" i="1"/>
  <c r="D119" i="1" s="1"/>
  <c r="C119" i="1" s="1"/>
  <c r="N122" i="1"/>
  <c r="L123" i="1" s="1"/>
  <c r="F120" i="1" l="1"/>
  <c r="D120" i="1" s="1"/>
  <c r="C120" i="1" s="1"/>
  <c r="H120" i="1"/>
  <c r="N123" i="1"/>
  <c r="L124" i="1" s="1"/>
  <c r="H121" i="1" l="1"/>
  <c r="F121" i="1"/>
  <c r="D121" i="1" s="1"/>
  <c r="C121" i="1" s="1"/>
  <c r="N124" i="1"/>
  <c r="F122" i="1" l="1"/>
  <c r="D122" i="1" s="1"/>
  <c r="C122" i="1" s="1"/>
  <c r="H122" i="1"/>
  <c r="N125" i="1"/>
  <c r="L125" i="1"/>
  <c r="F123" i="1" l="1"/>
  <c r="D123" i="1" s="1"/>
  <c r="C123" i="1" s="1"/>
  <c r="H123" i="1"/>
  <c r="H124" i="1" l="1"/>
  <c r="F124" i="1"/>
  <c r="D124" i="1" s="1"/>
  <c r="C124" i="1" s="1"/>
  <c r="H125" i="1" l="1"/>
  <c r="F125" i="1"/>
  <c r="D125" i="1" s="1"/>
  <c r="C125" i="1" s="1"/>
  <c r="F126" i="1" l="1"/>
  <c r="D126" i="1" s="1"/>
  <c r="C126" i="1" s="1"/>
  <c r="H126" i="1"/>
  <c r="F127" i="1" l="1"/>
  <c r="D127" i="1" s="1"/>
  <c r="C127" i="1" s="1"/>
  <c r="H127" i="1"/>
  <c r="H128" i="1" l="1"/>
  <c r="F128" i="1"/>
  <c r="D128" i="1" s="1"/>
  <c r="C128" i="1" s="1"/>
  <c r="F129" i="1" l="1"/>
  <c r="D129" i="1" s="1"/>
  <c r="C129" i="1" s="1"/>
  <c r="H129" i="1"/>
  <c r="F130" i="1" l="1"/>
  <c r="D130" i="1" s="1"/>
  <c r="C130" i="1" s="1"/>
  <c r="H130" i="1"/>
  <c r="H131" i="1" l="1"/>
  <c r="F131" i="1"/>
  <c r="D131" i="1" s="1"/>
  <c r="C131" i="1" s="1"/>
  <c r="F132" i="1" l="1"/>
  <c r="D132" i="1" s="1"/>
  <c r="C132" i="1" s="1"/>
  <c r="H132" i="1"/>
  <c r="F133" i="1" l="1"/>
  <c r="D133" i="1" s="1"/>
  <c r="C133" i="1" s="1"/>
  <c r="H133" i="1"/>
  <c r="F134" i="1" l="1"/>
  <c r="D134" i="1" s="1"/>
  <c r="C134" i="1" s="1"/>
  <c r="H134" i="1"/>
  <c r="H135" i="1" l="1"/>
  <c r="F135" i="1"/>
  <c r="D135" i="1" s="1"/>
  <c r="C135" i="1" s="1"/>
  <c r="F136" i="1" l="1"/>
  <c r="D136" i="1" s="1"/>
  <c r="C136" i="1" s="1"/>
  <c r="H136" i="1"/>
  <c r="H137" i="1" l="1"/>
  <c r="F137" i="1"/>
  <c r="D137" i="1" s="1"/>
  <c r="C137" i="1" s="1"/>
  <c r="H138" i="1" l="1"/>
  <c r="F138" i="1"/>
  <c r="D138" i="1" s="1"/>
  <c r="C138" i="1" s="1"/>
  <c r="H139" i="1" l="1"/>
  <c r="F139" i="1"/>
  <c r="D139" i="1" s="1"/>
  <c r="C139" i="1" s="1"/>
  <c r="H140" i="1" l="1"/>
  <c r="F140" i="1"/>
  <c r="D140" i="1" s="1"/>
  <c r="C140" i="1" s="1"/>
  <c r="H141" i="1" l="1"/>
  <c r="F141" i="1"/>
  <c r="D141" i="1" s="1"/>
  <c r="C141" i="1" s="1"/>
  <c r="H142" i="1" l="1"/>
  <c r="F142" i="1"/>
  <c r="D142" i="1" s="1"/>
  <c r="C142" i="1" s="1"/>
  <c r="F143" i="1" l="1"/>
  <c r="D143" i="1" s="1"/>
  <c r="C143" i="1" s="1"/>
  <c r="H143" i="1"/>
  <c r="F144" i="1" l="1"/>
  <c r="D144" i="1" s="1"/>
  <c r="C144" i="1" s="1"/>
  <c r="H144" i="1"/>
  <c r="F145" i="1" l="1"/>
  <c r="D145" i="1" s="1"/>
  <c r="C145" i="1" s="1"/>
  <c r="H145" i="1"/>
  <c r="F146" i="1" l="1"/>
  <c r="D146" i="1" s="1"/>
  <c r="C146" i="1" s="1"/>
  <c r="H146" i="1"/>
  <c r="H147" i="1" l="1"/>
  <c r="F147" i="1"/>
  <c r="D147" i="1" s="1"/>
  <c r="C147" i="1" s="1"/>
  <c r="H148" i="1" l="1"/>
  <c r="F148" i="1"/>
  <c r="D148" i="1" s="1"/>
  <c r="C148" i="1" s="1"/>
  <c r="H149" i="1" l="1"/>
  <c r="F149" i="1"/>
  <c r="D149" i="1" s="1"/>
  <c r="C149" i="1" s="1"/>
  <c r="F150" i="1" l="1"/>
  <c r="D150" i="1" s="1"/>
  <c r="C150" i="1" s="1"/>
  <c r="H150" i="1"/>
  <c r="H151" i="1" l="1"/>
  <c r="F151" i="1"/>
  <c r="D151" i="1" s="1"/>
  <c r="C151" i="1" s="1"/>
  <c r="F152" i="1" l="1"/>
  <c r="D152" i="1" s="1"/>
  <c r="C152" i="1" s="1"/>
  <c r="H152" i="1"/>
  <c r="F153" i="1" l="1"/>
  <c r="D153" i="1" s="1"/>
  <c r="C153" i="1" s="1"/>
  <c r="H153" i="1"/>
  <c r="F154" i="1" l="1"/>
  <c r="D154" i="1" s="1"/>
  <c r="C154" i="1" s="1"/>
  <c r="H154" i="1"/>
  <c r="F155" i="1" l="1"/>
  <c r="D155" i="1" s="1"/>
  <c r="C155" i="1" s="1"/>
  <c r="H155" i="1"/>
  <c r="F156" i="1" l="1"/>
  <c r="D156" i="1" s="1"/>
  <c r="C156" i="1" s="1"/>
  <c r="H156" i="1"/>
  <c r="F157" i="1" l="1"/>
  <c r="D157" i="1" s="1"/>
  <c r="C157" i="1" s="1"/>
  <c r="H157" i="1"/>
  <c r="F158" i="1" l="1"/>
  <c r="D158" i="1" s="1"/>
  <c r="C158" i="1" s="1"/>
  <c r="H158" i="1"/>
  <c r="F159" i="1" l="1"/>
  <c r="D159" i="1" s="1"/>
  <c r="C159" i="1" s="1"/>
  <c r="H159" i="1"/>
  <c r="F160" i="1" l="1"/>
  <c r="D160" i="1" s="1"/>
  <c r="C160" i="1" s="1"/>
  <c r="H160" i="1"/>
  <c r="F161" i="1" l="1"/>
  <c r="D161" i="1" s="1"/>
  <c r="C161" i="1" s="1"/>
  <c r="H161" i="1"/>
  <c r="F162" i="1" l="1"/>
  <c r="D162" i="1" s="1"/>
  <c r="C162" i="1" s="1"/>
  <c r="H162" i="1"/>
  <c r="F163" i="1" l="1"/>
  <c r="D163" i="1" s="1"/>
  <c r="C163" i="1" s="1"/>
  <c r="H163" i="1"/>
  <c r="H164" i="1" l="1"/>
  <c r="F164" i="1"/>
  <c r="D164" i="1" s="1"/>
  <c r="C164" i="1" s="1"/>
  <c r="F165" i="1" l="1"/>
  <c r="D165" i="1" s="1"/>
  <c r="C165" i="1" s="1"/>
  <c r="H165" i="1"/>
  <c r="F166" i="1" l="1"/>
  <c r="D166" i="1" s="1"/>
  <c r="C166" i="1" s="1"/>
  <c r="H166" i="1"/>
  <c r="F167" i="1" l="1"/>
  <c r="D167" i="1" s="1"/>
  <c r="C167" i="1" s="1"/>
  <c r="H167" i="1"/>
  <c r="F168" i="1" l="1"/>
  <c r="D168" i="1" s="1"/>
  <c r="C168" i="1" s="1"/>
  <c r="H168" i="1"/>
  <c r="F169" i="1" l="1"/>
  <c r="D169" i="1" s="1"/>
  <c r="C169" i="1" s="1"/>
  <c r="H169" i="1"/>
  <c r="F170" i="1" l="1"/>
  <c r="D170" i="1" s="1"/>
  <c r="C170" i="1" s="1"/>
  <c r="H170" i="1"/>
  <c r="F171" i="1" l="1"/>
  <c r="D171" i="1" s="1"/>
  <c r="C171" i="1" s="1"/>
  <c r="H171" i="1"/>
  <c r="F172" i="1" l="1"/>
  <c r="D172" i="1" s="1"/>
  <c r="C172" i="1" s="1"/>
  <c r="H172" i="1"/>
  <c r="F173" i="1" l="1"/>
  <c r="D173" i="1" s="1"/>
  <c r="C173" i="1" s="1"/>
  <c r="H173" i="1"/>
  <c r="F174" i="1" l="1"/>
  <c r="D174" i="1" s="1"/>
  <c r="C174" i="1" s="1"/>
  <c r="H174" i="1"/>
  <c r="H175" i="1" l="1"/>
  <c r="F175" i="1"/>
  <c r="D175" i="1" s="1"/>
  <c r="C175" i="1" s="1"/>
  <c r="F176" i="1" l="1"/>
  <c r="D176" i="1" s="1"/>
  <c r="C176" i="1" s="1"/>
  <c r="H176" i="1"/>
  <c r="F177" i="1" l="1"/>
  <c r="D177" i="1" s="1"/>
  <c r="C177" i="1" s="1"/>
  <c r="H177" i="1"/>
  <c r="F178" i="1" l="1"/>
  <c r="D178" i="1" s="1"/>
  <c r="C178" i="1" s="1"/>
  <c r="H178" i="1"/>
  <c r="F179" i="1" l="1"/>
  <c r="D179" i="1" s="1"/>
  <c r="C179" i="1" s="1"/>
  <c r="H179" i="1"/>
  <c r="F180" i="1" l="1"/>
  <c r="D180" i="1" s="1"/>
  <c r="C180" i="1" s="1"/>
  <c r="H180" i="1"/>
  <c r="F181" i="1" l="1"/>
  <c r="D181" i="1" s="1"/>
  <c r="C181" i="1" s="1"/>
  <c r="H181" i="1"/>
  <c r="H182" i="1" l="1"/>
  <c r="F182" i="1"/>
  <c r="D182" i="1" s="1"/>
  <c r="C182" i="1" s="1"/>
  <c r="H183" i="1" l="1"/>
  <c r="F183" i="1"/>
  <c r="D183" i="1" s="1"/>
  <c r="C183" i="1" s="1"/>
  <c r="H184" i="1" l="1"/>
  <c r="F184" i="1"/>
  <c r="D184" i="1" s="1"/>
  <c r="C184" i="1" s="1"/>
  <c r="H185" i="1" l="1"/>
  <c r="F185" i="1"/>
  <c r="D185" i="1" s="1"/>
  <c r="C185" i="1" s="1"/>
  <c r="H186" i="1" l="1"/>
  <c r="F186" i="1"/>
  <c r="D186" i="1" s="1"/>
  <c r="C186" i="1" s="1"/>
  <c r="H187" i="1" l="1"/>
  <c r="F187" i="1"/>
  <c r="D187" i="1" s="1"/>
  <c r="C187" i="1" s="1"/>
  <c r="H188" i="1" l="1"/>
  <c r="F188" i="1"/>
  <c r="D188" i="1" s="1"/>
  <c r="C188" i="1" s="1"/>
  <c r="H189" i="1" l="1"/>
  <c r="F189" i="1"/>
  <c r="D189" i="1" s="1"/>
  <c r="C189" i="1" s="1"/>
  <c r="H190" i="1" l="1"/>
  <c r="F190" i="1"/>
  <c r="D190" i="1" s="1"/>
  <c r="C190" i="1" s="1"/>
  <c r="F191" i="1" l="1"/>
  <c r="D191" i="1" s="1"/>
  <c r="C191" i="1" s="1"/>
  <c r="H191" i="1"/>
  <c r="H192" i="1" l="1"/>
  <c r="F192" i="1"/>
  <c r="D192" i="1" s="1"/>
  <c r="C192" i="1" s="1"/>
  <c r="H193" i="1" l="1"/>
  <c r="F193" i="1"/>
  <c r="D193" i="1" s="1"/>
  <c r="C193" i="1" s="1"/>
  <c r="H194" i="1" l="1"/>
  <c r="F194" i="1"/>
  <c r="D194" i="1" s="1"/>
  <c r="C194" i="1" s="1"/>
  <c r="H195" i="1" l="1"/>
  <c r="F195" i="1"/>
  <c r="D195" i="1" s="1"/>
  <c r="C195" i="1" s="1"/>
  <c r="H196" i="1" l="1"/>
  <c r="F196" i="1"/>
  <c r="D196" i="1" s="1"/>
  <c r="C196" i="1" s="1"/>
  <c r="F197" i="1" l="1"/>
  <c r="D197" i="1" s="1"/>
  <c r="C197" i="1" s="1"/>
  <c r="H197" i="1"/>
  <c r="F198" i="1" l="1"/>
  <c r="D198" i="1" s="1"/>
  <c r="C198" i="1" s="1"/>
  <c r="H198" i="1"/>
  <c r="F199" i="1" l="1"/>
  <c r="D199" i="1" s="1"/>
  <c r="C199" i="1" s="1"/>
  <c r="H199" i="1"/>
  <c r="F200" i="1" l="1"/>
  <c r="D200" i="1" s="1"/>
  <c r="C200" i="1" s="1"/>
  <c r="H200" i="1"/>
  <c r="F201" i="1" l="1"/>
  <c r="D201" i="1" s="1"/>
  <c r="C201" i="1" s="1"/>
  <c r="H201" i="1"/>
  <c r="F202" i="1" l="1"/>
  <c r="D202" i="1" s="1"/>
  <c r="C202" i="1" s="1"/>
  <c r="H202" i="1"/>
  <c r="F203" i="1" l="1"/>
  <c r="D203" i="1" s="1"/>
  <c r="C203" i="1" s="1"/>
  <c r="H203" i="1"/>
  <c r="F204" i="1" l="1"/>
  <c r="D204" i="1" s="1"/>
  <c r="C204" i="1" s="1"/>
  <c r="H204" i="1"/>
  <c r="F205" i="1" l="1"/>
  <c r="D205" i="1" s="1"/>
  <c r="C205" i="1" s="1"/>
  <c r="H205" i="1"/>
  <c r="F206" i="1" l="1"/>
  <c r="D206" i="1" s="1"/>
  <c r="C206" i="1" s="1"/>
  <c r="H206" i="1"/>
  <c r="F207" i="1" l="1"/>
  <c r="D207" i="1" s="1"/>
  <c r="C207" i="1" s="1"/>
  <c r="H207" i="1"/>
  <c r="F208" i="1" l="1"/>
  <c r="D208" i="1" s="1"/>
  <c r="C208" i="1" s="1"/>
  <c r="H208" i="1"/>
  <c r="F209" i="1" l="1"/>
  <c r="D209" i="1" s="1"/>
  <c r="C209" i="1" s="1"/>
  <c r="H209" i="1"/>
  <c r="F210" i="1" l="1"/>
  <c r="D210" i="1" s="1"/>
  <c r="C210" i="1" s="1"/>
  <c r="H210" i="1"/>
  <c r="F211" i="1" l="1"/>
  <c r="D211" i="1" s="1"/>
  <c r="C211" i="1" s="1"/>
  <c r="H211" i="1"/>
  <c r="F212" i="1" l="1"/>
  <c r="D212" i="1" s="1"/>
  <c r="C212" i="1" s="1"/>
  <c r="H212" i="1"/>
  <c r="H213" i="1" l="1"/>
  <c r="F213" i="1"/>
  <c r="D213" i="1" s="1"/>
  <c r="C213" i="1" s="1"/>
  <c r="F214" i="1" l="1"/>
  <c r="D214" i="1" s="1"/>
  <c r="C214" i="1" s="1"/>
  <c r="H214" i="1"/>
  <c r="F215" i="1" l="1"/>
  <c r="D215" i="1" s="1"/>
  <c r="C215" i="1" s="1"/>
  <c r="H215" i="1"/>
  <c r="F216" i="1" l="1"/>
  <c r="D216" i="1" s="1"/>
  <c r="C216" i="1" s="1"/>
  <c r="H216" i="1"/>
  <c r="F217" i="1" l="1"/>
  <c r="D217" i="1" s="1"/>
  <c r="C217" i="1" s="1"/>
  <c r="H217" i="1"/>
  <c r="F218" i="1" l="1"/>
  <c r="D218" i="1" s="1"/>
  <c r="C218" i="1" s="1"/>
  <c r="H218" i="1"/>
  <c r="F219" i="1" l="1"/>
  <c r="D219" i="1" s="1"/>
  <c r="C219" i="1" s="1"/>
  <c r="H219" i="1"/>
  <c r="F220" i="1" l="1"/>
  <c r="D220" i="1" s="1"/>
  <c r="C220" i="1" s="1"/>
  <c r="H220" i="1"/>
  <c r="H221" i="1" l="1"/>
  <c r="F221" i="1"/>
  <c r="D221" i="1" s="1"/>
  <c r="C221" i="1" s="1"/>
  <c r="F222" i="1" l="1"/>
  <c r="D222" i="1" s="1"/>
  <c r="C222" i="1" s="1"/>
  <c r="H222" i="1"/>
  <c r="F223" i="1" l="1"/>
  <c r="D223" i="1" s="1"/>
  <c r="C223" i="1" s="1"/>
  <c r="H223" i="1"/>
  <c r="F224" i="1" l="1"/>
  <c r="D224" i="1" s="1"/>
  <c r="C224" i="1" s="1"/>
  <c r="H224" i="1"/>
  <c r="H225" i="1" l="1"/>
  <c r="F225" i="1"/>
  <c r="D225" i="1" s="1"/>
  <c r="C225" i="1" s="1"/>
  <c r="F226" i="1" l="1"/>
  <c r="D226" i="1" s="1"/>
  <c r="C226" i="1" s="1"/>
  <c r="H226" i="1"/>
  <c r="H227" i="1" l="1"/>
  <c r="F227" i="1"/>
  <c r="D227" i="1" s="1"/>
  <c r="C227" i="1" s="1"/>
  <c r="F228" i="1" l="1"/>
  <c r="D228" i="1" s="1"/>
  <c r="C228" i="1" s="1"/>
  <c r="H228" i="1"/>
  <c r="H229" i="1" l="1"/>
  <c r="F229" i="1"/>
  <c r="D229" i="1" s="1"/>
  <c r="C229" i="1" s="1"/>
  <c r="H230" i="1" l="1"/>
  <c r="F230" i="1"/>
  <c r="D230" i="1" s="1"/>
  <c r="C230" i="1" s="1"/>
  <c r="H231" i="1" l="1"/>
  <c r="F231" i="1"/>
  <c r="D231" i="1" s="1"/>
  <c r="C231" i="1" s="1"/>
  <c r="F232" i="1" l="1"/>
  <c r="D232" i="1" s="1"/>
  <c r="C232" i="1" s="1"/>
  <c r="H232" i="1"/>
  <c r="H233" i="1" l="1"/>
  <c r="F233" i="1"/>
  <c r="D233" i="1" s="1"/>
  <c r="C233" i="1" s="1"/>
  <c r="F234" i="1" l="1"/>
  <c r="D234" i="1" s="1"/>
  <c r="C234" i="1" s="1"/>
  <c r="H234" i="1"/>
  <c r="H235" i="1" l="1"/>
  <c r="F235" i="1"/>
  <c r="D235" i="1" s="1"/>
  <c r="C235" i="1" s="1"/>
  <c r="F236" i="1" l="1"/>
  <c r="D236" i="1" s="1"/>
  <c r="C236" i="1" s="1"/>
  <c r="H236" i="1"/>
  <c r="H237" i="1" l="1"/>
  <c r="F237" i="1"/>
  <c r="D237" i="1" s="1"/>
  <c r="C237" i="1" s="1"/>
  <c r="F238" i="1" l="1"/>
  <c r="D238" i="1" s="1"/>
  <c r="C238" i="1" s="1"/>
  <c r="H238" i="1"/>
  <c r="H239" i="1" l="1"/>
  <c r="F239" i="1"/>
  <c r="D239" i="1" s="1"/>
  <c r="C239" i="1" s="1"/>
  <c r="F240" i="1" l="1"/>
  <c r="D240" i="1" s="1"/>
  <c r="C240" i="1" s="1"/>
  <c r="H240" i="1"/>
  <c r="F241" i="1" l="1"/>
  <c r="D241" i="1" s="1"/>
  <c r="C241" i="1" s="1"/>
  <c r="H241" i="1"/>
  <c r="F242" i="1" l="1"/>
  <c r="D242" i="1" s="1"/>
  <c r="C242" i="1" s="1"/>
  <c r="H242" i="1"/>
  <c r="H243" i="1" l="1"/>
  <c r="F243" i="1"/>
  <c r="D243" i="1" s="1"/>
  <c r="C243" i="1" s="1"/>
  <c r="F244" i="1" l="1"/>
  <c r="D244" i="1" s="1"/>
  <c r="C244" i="1" s="1"/>
  <c r="H244" i="1"/>
  <c r="F245" i="1" l="1"/>
  <c r="D245" i="1" s="1"/>
  <c r="C245" i="1" s="1"/>
  <c r="H245" i="1"/>
  <c r="H246" i="1" l="1"/>
  <c r="F246" i="1"/>
  <c r="D246" i="1" s="1"/>
  <c r="C246" i="1" s="1"/>
  <c r="F247" i="1" l="1"/>
  <c r="D247" i="1" s="1"/>
  <c r="C247" i="1" s="1"/>
  <c r="H247" i="1"/>
  <c r="F248" i="1" l="1"/>
  <c r="D248" i="1" s="1"/>
  <c r="C248" i="1" s="1"/>
  <c r="H248" i="1"/>
  <c r="F249" i="1" l="1"/>
  <c r="D249" i="1" s="1"/>
  <c r="C249" i="1" s="1"/>
  <c r="H249" i="1"/>
  <c r="H250" i="1" l="1"/>
  <c r="F250" i="1"/>
  <c r="D250" i="1" s="1"/>
  <c r="C250" i="1" s="1"/>
  <c r="H251" i="1" l="1"/>
  <c r="F251" i="1"/>
  <c r="D251" i="1" s="1"/>
  <c r="C251" i="1" s="1"/>
  <c r="F252" i="1" l="1"/>
  <c r="D252" i="1" s="1"/>
  <c r="C252" i="1" s="1"/>
  <c r="H252" i="1"/>
  <c r="H253" i="1" l="1"/>
  <c r="F253" i="1"/>
  <c r="D253" i="1" s="1"/>
  <c r="C253" i="1" s="1"/>
  <c r="F254" i="1" l="1"/>
  <c r="D254" i="1" s="1"/>
  <c r="C254" i="1" s="1"/>
  <c r="H254" i="1"/>
  <c r="H255" i="1" l="1"/>
  <c r="F255" i="1"/>
  <c r="D255" i="1" s="1"/>
  <c r="C255" i="1" s="1"/>
  <c r="F256" i="1" l="1"/>
  <c r="D256" i="1" s="1"/>
  <c r="C256" i="1" s="1"/>
  <c r="H256" i="1"/>
  <c r="F257" i="1" l="1"/>
  <c r="D257" i="1" s="1"/>
  <c r="C257" i="1" s="1"/>
  <c r="H257" i="1"/>
  <c r="F258" i="1" l="1"/>
  <c r="D258" i="1" s="1"/>
  <c r="C258" i="1" s="1"/>
  <c r="H258" i="1"/>
  <c r="H259" i="1" l="1"/>
  <c r="F259" i="1"/>
  <c r="D259" i="1" s="1"/>
  <c r="C259" i="1" s="1"/>
  <c r="H260" i="1" l="1"/>
  <c r="F260" i="1"/>
  <c r="D260" i="1" s="1"/>
  <c r="C260" i="1" s="1"/>
  <c r="H261" i="1" l="1"/>
  <c r="F261" i="1"/>
  <c r="D261" i="1" s="1"/>
  <c r="C261" i="1" s="1"/>
  <c r="H262" i="1" l="1"/>
  <c r="F262" i="1"/>
  <c r="D262" i="1" s="1"/>
  <c r="C262" i="1" s="1"/>
  <c r="H263" i="1" l="1"/>
  <c r="F263" i="1"/>
  <c r="D263" i="1" s="1"/>
  <c r="C263" i="1" s="1"/>
  <c r="H264" i="1" l="1"/>
  <c r="F264" i="1"/>
  <c r="D264" i="1" s="1"/>
  <c r="C264" i="1" s="1"/>
  <c r="F265" i="1" l="1"/>
  <c r="D265" i="1" s="1"/>
  <c r="C265" i="1" s="1"/>
  <c r="H265" i="1"/>
  <c r="F266" i="1" l="1"/>
  <c r="D266" i="1" s="1"/>
  <c r="C266" i="1" s="1"/>
  <c r="H266" i="1"/>
  <c r="F267" i="1" l="1"/>
  <c r="D267" i="1" s="1"/>
  <c r="C267" i="1" s="1"/>
  <c r="H267" i="1"/>
  <c r="F268" i="1" l="1"/>
  <c r="D268" i="1" s="1"/>
  <c r="C268" i="1" s="1"/>
  <c r="H268" i="1"/>
  <c r="H269" i="1" l="1"/>
  <c r="F269" i="1"/>
  <c r="D269" i="1" s="1"/>
  <c r="C269" i="1" s="1"/>
  <c r="H270" i="1" l="1"/>
  <c r="F270" i="1"/>
  <c r="D270" i="1" s="1"/>
  <c r="C270" i="1" s="1"/>
  <c r="H271" i="1" l="1"/>
  <c r="F271" i="1"/>
  <c r="D271" i="1" s="1"/>
  <c r="C271" i="1" s="1"/>
  <c r="F272" i="1" l="1"/>
  <c r="D272" i="1" s="1"/>
  <c r="C272" i="1" s="1"/>
  <c r="H272" i="1"/>
  <c r="F273" i="1" l="1"/>
  <c r="D273" i="1" s="1"/>
  <c r="C273" i="1" s="1"/>
  <c r="H273" i="1"/>
  <c r="F274" i="1" l="1"/>
  <c r="D274" i="1" s="1"/>
  <c r="C274" i="1" s="1"/>
  <c r="H274" i="1"/>
  <c r="H275" i="1" l="1"/>
  <c r="F275" i="1"/>
  <c r="D275" i="1" s="1"/>
  <c r="C275" i="1" s="1"/>
  <c r="F276" i="1" l="1"/>
  <c r="D276" i="1" s="1"/>
  <c r="C276" i="1" s="1"/>
  <c r="H276" i="1"/>
  <c r="H277" i="1" l="1"/>
  <c r="F277" i="1"/>
  <c r="D277" i="1" s="1"/>
  <c r="C277" i="1" s="1"/>
  <c r="F278" i="1" l="1"/>
  <c r="D278" i="1" s="1"/>
  <c r="C278" i="1" s="1"/>
  <c r="H278" i="1"/>
  <c r="F279" i="1" l="1"/>
  <c r="D279" i="1" s="1"/>
  <c r="C279" i="1" s="1"/>
  <c r="H279" i="1"/>
  <c r="F280" i="1" l="1"/>
  <c r="D280" i="1" s="1"/>
  <c r="C280" i="1" s="1"/>
  <c r="H280" i="1"/>
  <c r="F281" i="1" l="1"/>
  <c r="D281" i="1" s="1"/>
  <c r="C281" i="1" s="1"/>
  <c r="H281" i="1"/>
  <c r="F282" i="1" l="1"/>
  <c r="D282" i="1" s="1"/>
  <c r="C282" i="1" s="1"/>
  <c r="H282" i="1"/>
  <c r="F283" i="1" l="1"/>
  <c r="D283" i="1" s="1"/>
  <c r="C283" i="1" s="1"/>
  <c r="H283" i="1"/>
  <c r="F284" i="1" l="1"/>
  <c r="D284" i="1" s="1"/>
  <c r="C284" i="1" s="1"/>
  <c r="H284" i="1"/>
  <c r="F285" i="1" l="1"/>
  <c r="D285" i="1" s="1"/>
  <c r="C285" i="1" s="1"/>
  <c r="H285" i="1"/>
  <c r="H286" i="1" l="1"/>
  <c r="F286" i="1"/>
  <c r="D286" i="1" s="1"/>
  <c r="C286" i="1" s="1"/>
  <c r="F287" i="1" l="1"/>
  <c r="D287" i="1" s="1"/>
  <c r="C287" i="1" s="1"/>
  <c r="H287" i="1"/>
  <c r="F288" i="1" l="1"/>
  <c r="D288" i="1" s="1"/>
  <c r="C288" i="1" s="1"/>
  <c r="H288" i="1"/>
  <c r="F289" i="1" l="1"/>
  <c r="D289" i="1" s="1"/>
  <c r="C289" i="1" s="1"/>
  <c r="H289" i="1"/>
  <c r="F290" i="1" l="1"/>
  <c r="D290" i="1" s="1"/>
  <c r="C290" i="1" s="1"/>
  <c r="H290" i="1"/>
  <c r="F291" i="1" l="1"/>
  <c r="D291" i="1" s="1"/>
  <c r="C291" i="1" s="1"/>
  <c r="H291" i="1"/>
  <c r="F292" i="1" l="1"/>
  <c r="D292" i="1" s="1"/>
  <c r="C292" i="1" s="1"/>
  <c r="H292" i="1"/>
  <c r="F293" i="1" l="1"/>
  <c r="D293" i="1" s="1"/>
  <c r="C293" i="1" s="1"/>
  <c r="H293" i="1"/>
  <c r="F294" i="1" l="1"/>
  <c r="D294" i="1" s="1"/>
  <c r="C294" i="1" s="1"/>
  <c r="H294" i="1"/>
  <c r="F295" i="1" l="1"/>
  <c r="D295" i="1" s="1"/>
  <c r="C295" i="1" s="1"/>
  <c r="H295" i="1"/>
  <c r="F296" i="1" l="1"/>
  <c r="D296" i="1" s="1"/>
  <c r="C296" i="1" s="1"/>
  <c r="H296" i="1"/>
  <c r="F297" i="1" l="1"/>
  <c r="D297" i="1" s="1"/>
  <c r="C297" i="1" s="1"/>
  <c r="H297" i="1"/>
  <c r="F298" i="1" l="1"/>
  <c r="D298" i="1" s="1"/>
  <c r="C298" i="1" s="1"/>
  <c r="H298" i="1"/>
  <c r="F299" i="1" l="1"/>
  <c r="D299" i="1" s="1"/>
  <c r="C299" i="1" s="1"/>
  <c r="H299" i="1"/>
  <c r="F300" i="1" l="1"/>
  <c r="D300" i="1" s="1"/>
  <c r="C300" i="1" s="1"/>
  <c r="H300" i="1"/>
  <c r="H301" i="1" l="1"/>
  <c r="F301" i="1"/>
  <c r="D301" i="1" s="1"/>
  <c r="C301" i="1" s="1"/>
  <c r="F302" i="1" l="1"/>
  <c r="D302" i="1" s="1"/>
  <c r="C302" i="1" s="1"/>
  <c r="H302" i="1"/>
  <c r="F303" i="1" l="1"/>
  <c r="D303" i="1" s="1"/>
  <c r="C303" i="1" s="1"/>
  <c r="H303" i="1"/>
  <c r="F304" i="1" l="1"/>
  <c r="D304" i="1" s="1"/>
  <c r="C304" i="1" s="1"/>
  <c r="H304" i="1"/>
  <c r="F305" i="1" l="1"/>
  <c r="D305" i="1" s="1"/>
  <c r="C305" i="1" s="1"/>
  <c r="H305" i="1"/>
  <c r="F306" i="1" l="1"/>
  <c r="D306" i="1" s="1"/>
  <c r="C306" i="1" s="1"/>
  <c r="H306" i="1"/>
  <c r="F307" i="1" l="1"/>
  <c r="D307" i="1" s="1"/>
  <c r="C307" i="1" s="1"/>
  <c r="H307" i="1"/>
  <c r="H308" i="1" l="1"/>
  <c r="F308" i="1"/>
  <c r="D308" i="1" s="1"/>
  <c r="C308" i="1" s="1"/>
  <c r="F309" i="1" l="1"/>
  <c r="D309" i="1" s="1"/>
  <c r="C309" i="1" s="1"/>
  <c r="H309" i="1"/>
  <c r="F310" i="1" l="1"/>
  <c r="D310" i="1" s="1"/>
  <c r="C310" i="1" s="1"/>
  <c r="H310" i="1"/>
  <c r="F311" i="1" l="1"/>
  <c r="D311" i="1" s="1"/>
  <c r="C311" i="1" s="1"/>
  <c r="H311" i="1"/>
  <c r="H312" i="1" l="1"/>
  <c r="F312" i="1"/>
  <c r="D312" i="1" s="1"/>
  <c r="C312" i="1" s="1"/>
  <c r="F313" i="1" l="1"/>
  <c r="D313" i="1" s="1"/>
  <c r="C313" i="1" s="1"/>
  <c r="H313" i="1"/>
  <c r="F314" i="1" l="1"/>
  <c r="D314" i="1" s="1"/>
  <c r="C314" i="1" s="1"/>
  <c r="H314" i="1"/>
  <c r="F315" i="1" l="1"/>
  <c r="D315" i="1" s="1"/>
  <c r="C315" i="1" s="1"/>
  <c r="H315" i="1"/>
  <c r="H316" i="1" l="1"/>
  <c r="F316" i="1"/>
  <c r="D316" i="1" s="1"/>
  <c r="C316" i="1" s="1"/>
  <c r="H317" i="1" l="1"/>
  <c r="F317" i="1"/>
  <c r="D317" i="1" s="1"/>
  <c r="C317" i="1" s="1"/>
  <c r="H318" i="1" l="1"/>
  <c r="F318" i="1"/>
  <c r="D318" i="1" s="1"/>
  <c r="C318" i="1" s="1"/>
  <c r="F319" i="1" l="1"/>
  <c r="D319" i="1" s="1"/>
  <c r="C319" i="1" s="1"/>
  <c r="H319" i="1"/>
  <c r="F320" i="1" l="1"/>
  <c r="D320" i="1" s="1"/>
  <c r="C320" i="1" s="1"/>
  <c r="H320" i="1"/>
  <c r="F321" i="1" l="1"/>
  <c r="D321" i="1" s="1"/>
  <c r="C321" i="1" s="1"/>
  <c r="H321" i="1"/>
  <c r="H322" i="1" l="1"/>
  <c r="F322" i="1"/>
  <c r="D322" i="1" s="1"/>
  <c r="C322" i="1" s="1"/>
  <c r="F323" i="1" l="1"/>
  <c r="D323" i="1" s="1"/>
  <c r="C323" i="1" s="1"/>
  <c r="H323" i="1"/>
  <c r="F324" i="1" l="1"/>
  <c r="D324" i="1" s="1"/>
  <c r="C324" i="1" s="1"/>
  <c r="H324" i="1"/>
  <c r="F325" i="1" l="1"/>
  <c r="D325" i="1" s="1"/>
  <c r="C325" i="1" s="1"/>
  <c r="H325" i="1"/>
  <c r="H326" i="1" l="1"/>
  <c r="F326" i="1"/>
  <c r="D326" i="1" s="1"/>
  <c r="C326" i="1" s="1"/>
  <c r="F327" i="1" l="1"/>
  <c r="D327" i="1" s="1"/>
  <c r="C327" i="1" s="1"/>
  <c r="H327" i="1"/>
  <c r="H328" i="1" l="1"/>
  <c r="F328" i="1"/>
  <c r="D328" i="1" s="1"/>
  <c r="C328" i="1" s="1"/>
  <c r="F329" i="1" l="1"/>
  <c r="D329" i="1" s="1"/>
  <c r="C329" i="1" s="1"/>
  <c r="H329" i="1"/>
  <c r="F330" i="1" l="1"/>
  <c r="D330" i="1" s="1"/>
  <c r="C330" i="1" s="1"/>
  <c r="H330" i="1"/>
  <c r="F331" i="1" l="1"/>
  <c r="D331" i="1" s="1"/>
  <c r="C331" i="1" s="1"/>
  <c r="H331" i="1"/>
  <c r="F332" i="1" l="1"/>
  <c r="D332" i="1" s="1"/>
  <c r="C332" i="1" s="1"/>
  <c r="H332" i="1"/>
  <c r="F333" i="1" l="1"/>
  <c r="D333" i="1" s="1"/>
  <c r="C333" i="1" s="1"/>
  <c r="H333" i="1"/>
  <c r="F334" i="1" l="1"/>
  <c r="D334" i="1" s="1"/>
  <c r="C334" i="1" s="1"/>
  <c r="H334" i="1"/>
  <c r="H335" i="1" l="1"/>
  <c r="F335" i="1"/>
  <c r="D335" i="1" s="1"/>
  <c r="C335" i="1" s="1"/>
  <c r="F336" i="1" l="1"/>
  <c r="D336" i="1" s="1"/>
  <c r="C336" i="1" s="1"/>
  <c r="H336" i="1"/>
  <c r="F337" i="1" l="1"/>
  <c r="D337" i="1" s="1"/>
  <c r="C337" i="1" s="1"/>
  <c r="H337" i="1"/>
  <c r="F338" i="1" l="1"/>
  <c r="D338" i="1" s="1"/>
  <c r="C338" i="1" s="1"/>
  <c r="H338" i="1"/>
  <c r="F339" i="1" l="1"/>
  <c r="D339" i="1" s="1"/>
  <c r="C339" i="1" s="1"/>
  <c r="H339" i="1"/>
  <c r="F340" i="1" l="1"/>
  <c r="D340" i="1" s="1"/>
  <c r="C340" i="1" s="1"/>
  <c r="H340" i="1"/>
  <c r="F341" i="1" l="1"/>
  <c r="D341" i="1" s="1"/>
  <c r="C341" i="1" s="1"/>
  <c r="H341" i="1"/>
  <c r="F342" i="1" l="1"/>
  <c r="D342" i="1" s="1"/>
  <c r="C342" i="1" s="1"/>
  <c r="H342" i="1"/>
  <c r="F343" i="1" l="1"/>
  <c r="D343" i="1" s="1"/>
  <c r="C343" i="1" s="1"/>
  <c r="H343" i="1"/>
  <c r="H344" i="1" l="1"/>
  <c r="F344" i="1"/>
  <c r="D344" i="1" s="1"/>
  <c r="C344" i="1" s="1"/>
  <c r="F345" i="1" l="1"/>
  <c r="D345" i="1" s="1"/>
  <c r="C345" i="1" s="1"/>
  <c r="H345" i="1"/>
  <c r="F346" i="1" l="1"/>
  <c r="D346" i="1" s="1"/>
  <c r="C346" i="1" s="1"/>
  <c r="H346" i="1"/>
  <c r="F347" i="1" l="1"/>
  <c r="D347" i="1" s="1"/>
  <c r="C347" i="1" s="1"/>
  <c r="H347" i="1"/>
  <c r="F348" i="1" l="1"/>
  <c r="D348" i="1" s="1"/>
  <c r="C348" i="1" s="1"/>
  <c r="H348" i="1"/>
  <c r="F349" i="1" l="1"/>
  <c r="D349" i="1" s="1"/>
  <c r="C349" i="1" s="1"/>
  <c r="H349" i="1"/>
  <c r="F350" i="1" l="1"/>
  <c r="D350" i="1" s="1"/>
  <c r="C350" i="1" s="1"/>
  <c r="H350" i="1"/>
  <c r="F351" i="1" l="1"/>
  <c r="D351" i="1" s="1"/>
  <c r="C351" i="1" s="1"/>
  <c r="H351" i="1"/>
  <c r="F352" i="1" l="1"/>
  <c r="D352" i="1" s="1"/>
  <c r="C352" i="1" s="1"/>
  <c r="H352" i="1"/>
  <c r="H353" i="1" l="1"/>
  <c r="F353" i="1"/>
  <c r="D353" i="1" s="1"/>
  <c r="C353" i="1" s="1"/>
  <c r="H354" i="1" l="1"/>
  <c r="F354" i="1"/>
  <c r="D354" i="1" s="1"/>
  <c r="C354" i="1" s="1"/>
  <c r="H355" i="1" l="1"/>
  <c r="F355" i="1"/>
  <c r="D355" i="1" s="1"/>
  <c r="C355" i="1" s="1"/>
  <c r="H356" i="1" l="1"/>
  <c r="F356" i="1"/>
  <c r="D356" i="1" s="1"/>
  <c r="C356" i="1" s="1"/>
  <c r="H357" i="1" l="1"/>
  <c r="F357" i="1"/>
  <c r="D357" i="1" s="1"/>
  <c r="C357" i="1" s="1"/>
  <c r="H358" i="1" l="1"/>
  <c r="F358" i="1"/>
  <c r="D358" i="1" s="1"/>
  <c r="C358" i="1" s="1"/>
  <c r="H359" i="1" l="1"/>
  <c r="F359" i="1"/>
  <c r="D359" i="1" s="1"/>
  <c r="C359" i="1" s="1"/>
  <c r="H360" i="1" l="1"/>
  <c r="F360" i="1"/>
  <c r="D360" i="1" s="1"/>
  <c r="C360" i="1" s="1"/>
  <c r="H361" i="1" l="1"/>
  <c r="F361" i="1"/>
  <c r="D361" i="1" s="1"/>
  <c r="C361" i="1" s="1"/>
  <c r="H362" i="1" l="1"/>
  <c r="F362" i="1"/>
  <c r="D362" i="1" s="1"/>
  <c r="C362" i="1" s="1"/>
  <c r="H363" i="1" l="1"/>
  <c r="F363" i="1"/>
  <c r="D363" i="1" s="1"/>
  <c r="C363" i="1" s="1"/>
  <c r="H364" i="1" l="1"/>
  <c r="F364" i="1"/>
  <c r="D364" i="1" s="1"/>
  <c r="C364" i="1" s="1"/>
  <c r="F365" i="1" l="1"/>
  <c r="D365" i="1" s="1"/>
  <c r="C365" i="1" s="1"/>
  <c r="H365" i="1"/>
  <c r="H366" i="1" l="1"/>
  <c r="F366" i="1"/>
  <c r="D366" i="1" s="1"/>
  <c r="C366" i="1" s="1"/>
  <c r="H367" i="1" l="1"/>
  <c r="F367" i="1"/>
  <c r="D367" i="1" s="1"/>
  <c r="C367" i="1" s="1"/>
  <c r="H368" i="1" l="1"/>
  <c r="F368" i="1"/>
  <c r="D368" i="1" s="1"/>
  <c r="C368" i="1" s="1"/>
  <c r="H369" i="1" l="1"/>
  <c r="F369" i="1"/>
  <c r="D369" i="1" s="1"/>
  <c r="C369" i="1" s="1"/>
  <c r="H370" i="1" l="1"/>
  <c r="F370" i="1"/>
  <c r="D370" i="1" s="1"/>
  <c r="C370" i="1" s="1"/>
  <c r="H371" i="1" l="1"/>
  <c r="F371" i="1"/>
  <c r="D371" i="1" s="1"/>
  <c r="C371" i="1" s="1"/>
  <c r="H372" i="1" l="1"/>
  <c r="F372" i="1"/>
  <c r="D372" i="1" s="1"/>
  <c r="C372" i="1" s="1"/>
  <c r="H373" i="1" l="1"/>
  <c r="F373" i="1"/>
  <c r="D373" i="1" s="1"/>
  <c r="C373" i="1" s="1"/>
  <c r="H374" i="1" l="1"/>
  <c r="F374" i="1"/>
  <c r="D374" i="1" s="1"/>
  <c r="C374" i="1" s="1"/>
  <c r="H375" i="1" l="1"/>
  <c r="F375" i="1"/>
  <c r="D375" i="1" s="1"/>
  <c r="C375" i="1" s="1"/>
  <c r="H376" i="1" l="1"/>
  <c r="F376" i="1"/>
  <c r="D376" i="1" s="1"/>
  <c r="C376" i="1" s="1"/>
  <c r="H377" i="1" l="1"/>
  <c r="F377" i="1"/>
  <c r="D377" i="1" s="1"/>
  <c r="C377" i="1" s="1"/>
  <c r="H378" i="1" l="1"/>
  <c r="F378" i="1"/>
  <c r="D378" i="1" s="1"/>
  <c r="C378" i="1" s="1"/>
  <c r="H379" i="1" l="1"/>
  <c r="F379" i="1"/>
  <c r="D379" i="1" s="1"/>
  <c r="C379" i="1" s="1"/>
  <c r="H380" i="1" l="1"/>
  <c r="F380" i="1"/>
  <c r="D380" i="1" s="1"/>
  <c r="C380" i="1" s="1"/>
  <c r="H381" i="1" l="1"/>
  <c r="F381" i="1"/>
  <c r="D381" i="1" s="1"/>
  <c r="C381" i="1" s="1"/>
</calcChain>
</file>

<file path=xl/sharedStrings.xml><?xml version="1.0" encoding="utf-8"?>
<sst xmlns="http://schemas.openxmlformats.org/spreadsheetml/2006/main" count="36" uniqueCount="26">
  <si>
    <t>zi ( 1-31)</t>
  </si>
  <si>
    <t>luna ( 1-12)</t>
  </si>
  <si>
    <t>an (XXXX)</t>
  </si>
  <si>
    <t>Alte comisioane</t>
  </si>
  <si>
    <t>Comision de acordare credit</t>
  </si>
  <si>
    <t>Calcul pentru credit</t>
  </si>
  <si>
    <t>Conditii de aprobare:</t>
  </si>
  <si>
    <t>Data tragerii:</t>
  </si>
  <si>
    <t>Data primei scadente planificate:</t>
  </si>
  <si>
    <t>Data ultimei scadente:</t>
  </si>
  <si>
    <t>Comision pentru intocmire documentatie</t>
  </si>
  <si>
    <t>Data calendaristica a scadentei planificate</t>
  </si>
  <si>
    <t>RATA TOTALA</t>
  </si>
  <si>
    <t>I. Rate lunare totale egale ( Payment)</t>
  </si>
  <si>
    <t>Credit + dobanda</t>
  </si>
  <si>
    <t xml:space="preserve">din care: </t>
  </si>
  <si>
    <t>credit</t>
  </si>
  <si>
    <t>dobanda</t>
  </si>
  <si>
    <t>comisioane lunare</t>
  </si>
  <si>
    <t>Sold credit imprumutat</t>
  </si>
  <si>
    <t>Nr. crt.  rata</t>
  </si>
  <si>
    <t>Costuri aferente asigurarilor de viata si pentru asigurarea bunurilor ( daca este cazul )</t>
  </si>
  <si>
    <t>I. Rate lunare de credit egale ( Payment)</t>
  </si>
  <si>
    <t>Volum credit</t>
  </si>
  <si>
    <t>Nr. rate</t>
  </si>
  <si>
    <t>Dobânda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</si>
</sst>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4" fillId="2" borderId="0" xfId="0" applyFont="1" applyFill="1"/>
    <xf numFmtId="0" fontId="2" fillId="2" borderId="0" xfId="0" applyFont="1" applyFill="1"/>
    <xf numFmtId="164" fontId="0" fillId="2" borderId="1" xfId="0" applyNumberFormat="1" applyFill="1" applyBorder="1"/>
    <xf numFmtId="164" fontId="0" fillId="2" borderId="0" xfId="0" applyNumberFormat="1" applyFill="1"/>
    <xf numFmtId="164" fontId="0" fillId="2" borderId="0" xfId="0" applyNumberFormat="1" applyFill="1" applyBorder="1"/>
    <xf numFmtId="2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" fontId="4" fillId="2" borderId="1" xfId="0" applyNumberFormat="1" applyFont="1" applyFill="1" applyBorder="1"/>
    <xf numFmtId="1" fontId="0" fillId="2" borderId="1" xfId="0" applyNumberFormat="1" applyFill="1" applyBorder="1"/>
    <xf numFmtId="0" fontId="4" fillId="2" borderId="1" xfId="0" applyFont="1" applyFill="1" applyBorder="1"/>
    <xf numFmtId="2" fontId="4" fillId="2" borderId="0" xfId="0" applyNumberFormat="1" applyFon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5" fillId="3" borderId="1" xfId="0" applyFont="1" applyFill="1" applyBorder="1"/>
    <xf numFmtId="0" fontId="0" fillId="3" borderId="1" xfId="0" applyFill="1" applyBorder="1"/>
    <xf numFmtId="10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1"/>
  <sheetViews>
    <sheetView tabSelected="1" workbookViewId="0">
      <selection activeCell="P11" sqref="P11"/>
    </sheetView>
  </sheetViews>
  <sheetFormatPr defaultRowHeight="15" x14ac:dyDescent="0.25"/>
  <cols>
    <col min="1" max="1" width="4.42578125" style="1" customWidth="1"/>
    <col min="2" max="2" width="13.140625" style="1" customWidth="1"/>
    <col min="3" max="3" width="14.5703125" style="1" customWidth="1"/>
    <col min="4" max="4" width="17.28515625" style="1" customWidth="1"/>
    <col min="5" max="6" width="9.140625" style="1"/>
    <col min="7" max="7" width="12.7109375" style="1" customWidth="1"/>
    <col min="8" max="8" width="15" style="1" customWidth="1"/>
    <col min="9" max="9" width="13.140625" style="1" hidden="1" customWidth="1"/>
    <col min="10" max="10" width="16.140625" style="1" hidden="1" customWidth="1"/>
    <col min="11" max="12" width="0" style="1" hidden="1" customWidth="1"/>
    <col min="13" max="13" width="17.5703125" style="1" hidden="1" customWidth="1"/>
    <col min="14" max="14" width="11.5703125" style="1" hidden="1" customWidth="1"/>
    <col min="15" max="15" width="9.140625" style="1"/>
    <col min="16" max="16" width="11.5703125" style="1" customWidth="1"/>
  </cols>
  <sheetData>
    <row r="1" spans="2:16" x14ac:dyDescent="0.25">
      <c r="B1" s="2" t="s">
        <v>5</v>
      </c>
      <c r="C1" s="2"/>
    </row>
    <row r="3" spans="2:16" x14ac:dyDescent="0.25">
      <c r="B3" s="3" t="s">
        <v>6</v>
      </c>
    </row>
    <row r="4" spans="2:16" x14ac:dyDescent="0.25">
      <c r="B4" s="17" t="s">
        <v>23</v>
      </c>
      <c r="C4" s="17"/>
      <c r="D4" s="33">
        <v>460000</v>
      </c>
      <c r="H4" s="5"/>
      <c r="I4" s="5"/>
      <c r="P4" s="16"/>
    </row>
    <row r="5" spans="2:16" x14ac:dyDescent="0.25">
      <c r="B5" s="17" t="s">
        <v>24</v>
      </c>
      <c r="C5" s="17"/>
      <c r="D5" s="34">
        <v>360</v>
      </c>
      <c r="H5" s="5"/>
      <c r="I5" s="5"/>
      <c r="P5" s="5"/>
    </row>
    <row r="6" spans="2:16" x14ac:dyDescent="0.25">
      <c r="B6" s="17" t="s">
        <v>25</v>
      </c>
      <c r="C6" s="17"/>
      <c r="D6" s="34">
        <v>8.65</v>
      </c>
      <c r="H6" s="5"/>
      <c r="I6" s="2"/>
      <c r="P6" s="5"/>
    </row>
    <row r="8" spans="2:16" x14ac:dyDescent="0.25">
      <c r="B8" s="6" t="s">
        <v>7</v>
      </c>
      <c r="C8" s="6"/>
      <c r="F8" s="6" t="s">
        <v>8</v>
      </c>
      <c r="G8" s="6"/>
      <c r="H8" s="6"/>
    </row>
    <row r="9" spans="2:16" x14ac:dyDescent="0.25">
      <c r="B9" s="17" t="s">
        <v>0</v>
      </c>
      <c r="C9" s="17"/>
      <c r="D9" s="4">
        <v>15</v>
      </c>
      <c r="F9" s="17" t="s">
        <v>0</v>
      </c>
      <c r="G9" s="17"/>
      <c r="H9" s="4">
        <v>19</v>
      </c>
    </row>
    <row r="10" spans="2:16" x14ac:dyDescent="0.25">
      <c r="B10" s="17" t="s">
        <v>1</v>
      </c>
      <c r="C10" s="17"/>
      <c r="D10" s="4">
        <v>1</v>
      </c>
      <c r="F10" s="17" t="s">
        <v>1</v>
      </c>
      <c r="G10" s="17"/>
      <c r="H10" s="4">
        <v>1</v>
      </c>
    </row>
    <row r="11" spans="2:16" x14ac:dyDescent="0.25">
      <c r="B11" s="17" t="s">
        <v>2</v>
      </c>
      <c r="C11" s="17"/>
      <c r="D11" s="4">
        <v>2017</v>
      </c>
      <c r="F11" s="17" t="s">
        <v>2</v>
      </c>
      <c r="G11" s="17"/>
      <c r="H11" s="4">
        <v>2017</v>
      </c>
    </row>
    <row r="12" spans="2:16" x14ac:dyDescent="0.25">
      <c r="D12" s="7">
        <f>DATE(D11,D10,D9)</f>
        <v>42750</v>
      </c>
      <c r="H12" s="8">
        <f>DATE(H11,H10,H9)</f>
        <v>42754</v>
      </c>
    </row>
    <row r="13" spans="2:16" x14ac:dyDescent="0.25">
      <c r="D13" s="9"/>
      <c r="F13" s="6" t="s">
        <v>9</v>
      </c>
      <c r="H13" s="8"/>
    </row>
    <row r="14" spans="2:16" x14ac:dyDescent="0.25">
      <c r="B14" s="18" t="s">
        <v>3</v>
      </c>
      <c r="C14" s="18"/>
      <c r="D14" s="18"/>
      <c r="G14" s="6"/>
      <c r="H14" s="8">
        <f>DATE(H11,H10+D5-1,H9)</f>
        <v>53680</v>
      </c>
    </row>
    <row r="15" spans="2:16" x14ac:dyDescent="0.25">
      <c r="B15" s="17" t="s">
        <v>4</v>
      </c>
      <c r="C15" s="17"/>
      <c r="D15" s="17"/>
      <c r="E15" s="35">
        <v>0</v>
      </c>
      <c r="F15" s="10">
        <f>D4*E15</f>
        <v>0</v>
      </c>
    </row>
    <row r="16" spans="2:16" x14ac:dyDescent="0.25">
      <c r="B16" s="17" t="s">
        <v>10</v>
      </c>
      <c r="C16" s="17"/>
      <c r="D16" s="17"/>
      <c r="E16" s="36">
        <v>0</v>
      </c>
      <c r="F16" s="1">
        <f>24%*E16</f>
        <v>0</v>
      </c>
      <c r="G16" s="1">
        <f>E16+F16</f>
        <v>0</v>
      </c>
    </row>
    <row r="17" spans="1:14" ht="33" customHeight="1" x14ac:dyDescent="0.25">
      <c r="B17" s="19" t="s">
        <v>21</v>
      </c>
      <c r="C17" s="19"/>
      <c r="D17" s="19"/>
      <c r="E17" s="35">
        <v>0</v>
      </c>
      <c r="F17" s="1">
        <f>D4*E17/D5</f>
        <v>0</v>
      </c>
    </row>
    <row r="19" spans="1:14" x14ac:dyDescent="0.25">
      <c r="A19" s="20" t="s">
        <v>20</v>
      </c>
      <c r="B19" s="20" t="s">
        <v>11</v>
      </c>
      <c r="C19" s="23" t="s">
        <v>12</v>
      </c>
      <c r="D19" s="28" t="s">
        <v>13</v>
      </c>
      <c r="E19" s="29"/>
      <c r="F19" s="29"/>
      <c r="G19" s="29"/>
      <c r="H19" s="30"/>
      <c r="I19" s="23" t="s">
        <v>12</v>
      </c>
      <c r="J19" s="28" t="s">
        <v>22</v>
      </c>
      <c r="K19" s="29"/>
      <c r="L19" s="29"/>
      <c r="M19" s="29"/>
      <c r="N19" s="30"/>
    </row>
    <row r="20" spans="1:14" x14ac:dyDescent="0.25">
      <c r="A20" s="21"/>
      <c r="B20" s="21"/>
      <c r="C20" s="24"/>
      <c r="D20" s="26" t="s">
        <v>14</v>
      </c>
      <c r="E20" s="28" t="s">
        <v>15</v>
      </c>
      <c r="F20" s="29"/>
      <c r="G20" s="30"/>
      <c r="H20" s="31" t="s">
        <v>19</v>
      </c>
      <c r="I20" s="24"/>
      <c r="J20" s="26" t="s">
        <v>14</v>
      </c>
      <c r="K20" s="28" t="s">
        <v>15</v>
      </c>
      <c r="L20" s="29"/>
      <c r="M20" s="30"/>
      <c r="N20" s="31" t="s">
        <v>19</v>
      </c>
    </row>
    <row r="21" spans="1:14" ht="26.25" customHeight="1" x14ac:dyDescent="0.25">
      <c r="A21" s="22"/>
      <c r="B21" s="22"/>
      <c r="C21" s="25"/>
      <c r="D21" s="27"/>
      <c r="E21" s="11" t="s">
        <v>16</v>
      </c>
      <c r="F21" s="11" t="s">
        <v>17</v>
      </c>
      <c r="G21" s="12" t="s">
        <v>18</v>
      </c>
      <c r="H21" s="32"/>
      <c r="I21" s="25"/>
      <c r="J21" s="27"/>
      <c r="K21" s="11" t="s">
        <v>16</v>
      </c>
      <c r="L21" s="11" t="s">
        <v>17</v>
      </c>
      <c r="M21" s="12" t="s">
        <v>18</v>
      </c>
      <c r="N21" s="32"/>
    </row>
    <row r="22" spans="1:14" x14ac:dyDescent="0.25">
      <c r="A22" s="4">
        <v>1</v>
      </c>
      <c r="B22" s="7">
        <f>DATE(H11,H10,H9)</f>
        <v>42754</v>
      </c>
      <c r="C22" s="13">
        <f>D22+G22</f>
        <v>712.29580889075055</v>
      </c>
      <c r="D22" s="14">
        <f>E22+F22</f>
        <v>712.29580889075055</v>
      </c>
      <c r="E22" s="14">
        <f>ABS(PPMT($D$6/1200,A22,$D$5,$D$4))</f>
        <v>270.18469777963946</v>
      </c>
      <c r="F22" s="14">
        <f>D4*$D$6*DAYS360(D12,H12)/36000</f>
        <v>442.11111111111109</v>
      </c>
      <c r="G22" s="14">
        <f>F$17</f>
        <v>0</v>
      </c>
      <c r="H22" s="14">
        <f>D4-E22</f>
        <v>459729.81530222035</v>
      </c>
      <c r="I22" s="13">
        <f>J22+M22</f>
        <v>1719.8888888888889</v>
      </c>
      <c r="J22" s="14">
        <f>K22+L22</f>
        <v>1719.8888888888889</v>
      </c>
      <c r="K22" s="14">
        <f>$D$4/$D$5</f>
        <v>1277.7777777777778</v>
      </c>
      <c r="L22" s="14">
        <f>D4*$D$6*DAYS360(D12,H12)/36000</f>
        <v>442.11111111111109</v>
      </c>
      <c r="M22" s="4">
        <f>D4*E17</f>
        <v>0</v>
      </c>
      <c r="N22" s="14">
        <f>D4-K22</f>
        <v>458722.22222222225</v>
      </c>
    </row>
    <row r="23" spans="1:14" x14ac:dyDescent="0.25">
      <c r="A23" s="4">
        <v>2</v>
      </c>
      <c r="B23" s="7">
        <f>IF(B22=" "," ",IF(DATE(YEAR(B22),MONTH(B22)+1,DAY(B22))&gt;$H$14," ",DATE(YEAR(B22),MONTH(B22)+1,DAY(B22))))</f>
        <v>42785</v>
      </c>
      <c r="C23" s="13">
        <f>D23+G23</f>
        <v>3586.0180311129725</v>
      </c>
      <c r="D23" s="14">
        <f t="shared" ref="D23:D86" si="0">E23+F23</f>
        <v>3586.0180311129725</v>
      </c>
      <c r="E23" s="14">
        <f>IF(ISERR(ABS(PPMT($D$6/1200,A23,$D$5,$D$4)))," ",ABS(PPMT($D$6/1200,A23,$D$5,$D$4)))</f>
        <v>272.13227914280105</v>
      </c>
      <c r="F23" s="14">
        <f>IF(OR(H22&lt;=0,E23=""),"",H22*$D$6*DAYS360(B22,B23)/36000)</f>
        <v>3313.8857519701714</v>
      </c>
      <c r="G23" s="14">
        <f t="shared" ref="G23:G86" si="1">F$17</f>
        <v>0</v>
      </c>
      <c r="H23" s="14">
        <f>IF(E23="","",H22-E23)</f>
        <v>459457.68302307755</v>
      </c>
      <c r="I23" s="13">
        <f t="shared" ref="I23:I69" si="2">J23+M23</f>
        <v>4584.4004629629635</v>
      </c>
      <c r="J23" s="14">
        <f>IF(K22="","",K23+L23)</f>
        <v>4584.4004629629635</v>
      </c>
      <c r="K23" s="14">
        <f>IF(OR(A23="",N22=0,K22=""),"",$D$4/$D$5)</f>
        <v>1277.7777777777778</v>
      </c>
      <c r="L23" s="14">
        <f>IF(OR(N22&lt;=0,K23=""),"",N22*$D$6*DAYS360(B22,B23)/36000)</f>
        <v>3306.6226851851852</v>
      </c>
      <c r="M23" s="4">
        <f>$D$5*$E$18</f>
        <v>0</v>
      </c>
      <c r="N23" s="14">
        <f>IF(K23="","",N22-K23)</f>
        <v>457444.4444444445</v>
      </c>
    </row>
    <row r="24" spans="1:14" x14ac:dyDescent="0.25">
      <c r="A24" s="4">
        <v>3</v>
      </c>
      <c r="B24" s="7">
        <f t="shared" ref="B24:B87" si="3">IF(B23=" "," ",IF(DATE(YEAR(B23),MONTH(B23)+1,DAY(B23))&gt;$H$14," ",DATE(YEAR(B23),MONTH(B23)+1,DAY(B23))))</f>
        <v>42813</v>
      </c>
      <c r="C24" s="13">
        <f t="shared" ref="C24:C86" si="4">D24+G24</f>
        <v>3586.0180311129725</v>
      </c>
      <c r="D24" s="14">
        <f t="shared" si="0"/>
        <v>3586.0180311129725</v>
      </c>
      <c r="E24" s="14">
        <f>IF(ISERR(ABS(PPMT($D$6/1200,A24,$D$5,$D$4)))," ",ABS(PPMT($D$6/1200,A24,$D$5,$D$4)))</f>
        <v>274.09389932162208</v>
      </c>
      <c r="F24" s="14">
        <f>IF(OR(H23&lt;=0,E24=""),"",H23*$D$6*DAYS360(B23,B24)/36000)</f>
        <v>3311.9241317913506</v>
      </c>
      <c r="G24" s="14">
        <f t="shared" si="1"/>
        <v>0</v>
      </c>
      <c r="H24" s="14">
        <f t="shared" ref="H24:H69" si="5">IF(E24="","",H23-E24)</f>
        <v>459183.58912375593</v>
      </c>
      <c r="I24" s="13">
        <f t="shared" si="2"/>
        <v>4575.1898148148157</v>
      </c>
      <c r="J24" s="14">
        <f t="shared" ref="J24:J87" si="6">IF(K23="","",K24+L24)</f>
        <v>4575.1898148148157</v>
      </c>
      <c r="K24" s="14">
        <f t="shared" ref="K24:K57" si="7">IF(OR(A24="",N23=0,K23=""),"",$D$4/$D$5)</f>
        <v>1277.7777777777778</v>
      </c>
      <c r="L24" s="14">
        <f t="shared" ref="L24:L87" si="8">IF(OR(N23&lt;=0,K24=""),"",N23*$D$6*DAYS360(B23,B24)/36000)</f>
        <v>3297.4120370370374</v>
      </c>
      <c r="M24" s="4">
        <f t="shared" ref="M24:M57" si="9">$D$5*$E$18</f>
        <v>0</v>
      </c>
      <c r="N24" s="14">
        <f t="shared" ref="N24:N87" si="10">IF(K24="","",N23-K24)</f>
        <v>456166.66666666674</v>
      </c>
    </row>
    <row r="25" spans="1:14" x14ac:dyDescent="0.25">
      <c r="A25" s="4">
        <v>4</v>
      </c>
      <c r="B25" s="7">
        <f t="shared" si="3"/>
        <v>42844</v>
      </c>
      <c r="C25" s="13">
        <f t="shared" si="4"/>
        <v>3586.0180311129729</v>
      </c>
      <c r="D25" s="14">
        <f t="shared" si="0"/>
        <v>3586.0180311129729</v>
      </c>
      <c r="E25" s="14">
        <f t="shared" ref="E25:E88" si="11">IF(ISERR(ABS(PPMT($D$6/1200,A25,$D$5,$D$4)))," ",ABS(PPMT($D$6/1200,A25,$D$5,$D$4)))</f>
        <v>276.06965951256541</v>
      </c>
      <c r="F25" s="14">
        <f>IF(OR(H24&lt;=0,E25=""),"",H24*$D$6*DAYS360(B24,B25)/36000)</f>
        <v>3309.9483716004074</v>
      </c>
      <c r="G25" s="14">
        <f t="shared" si="1"/>
        <v>0</v>
      </c>
      <c r="H25" s="14">
        <f t="shared" si="5"/>
        <v>458907.51946424338</v>
      </c>
      <c r="I25" s="13">
        <f t="shared" si="2"/>
        <v>4565.9791666666679</v>
      </c>
      <c r="J25" s="14">
        <f t="shared" si="6"/>
        <v>4565.9791666666679</v>
      </c>
      <c r="K25" s="14">
        <f t="shared" si="7"/>
        <v>1277.7777777777778</v>
      </c>
      <c r="L25" s="14">
        <f t="shared" si="8"/>
        <v>3288.2013888888896</v>
      </c>
      <c r="M25" s="4">
        <f t="shared" si="9"/>
        <v>0</v>
      </c>
      <c r="N25" s="14">
        <f t="shared" si="10"/>
        <v>454888.88888888899</v>
      </c>
    </row>
    <row r="26" spans="1:14" x14ac:dyDescent="0.25">
      <c r="A26" s="4">
        <v>5</v>
      </c>
      <c r="B26" s="7">
        <f t="shared" si="3"/>
        <v>42874</v>
      </c>
      <c r="C26" s="13">
        <f t="shared" si="4"/>
        <v>3586.0180311129729</v>
      </c>
      <c r="D26" s="14">
        <f t="shared" si="0"/>
        <v>3586.0180311129729</v>
      </c>
      <c r="E26" s="14">
        <f t="shared" si="11"/>
        <v>278.05966164155188</v>
      </c>
      <c r="F26" s="14">
        <f t="shared" ref="F26:F75" si="12">IF(OR(H25&lt;=0,E26=""),"",H25*$D$6*DAYS360(B25,B26)/36000)</f>
        <v>3307.9583694714211</v>
      </c>
      <c r="G26" s="14">
        <f t="shared" si="1"/>
        <v>0</v>
      </c>
      <c r="H26" s="14">
        <f t="shared" si="5"/>
        <v>458629.45980260184</v>
      </c>
      <c r="I26" s="13">
        <f t="shared" si="2"/>
        <v>4556.7685185185201</v>
      </c>
      <c r="J26" s="14">
        <f t="shared" si="6"/>
        <v>4556.7685185185201</v>
      </c>
      <c r="K26" s="14">
        <f t="shared" si="7"/>
        <v>1277.7777777777778</v>
      </c>
      <c r="L26" s="14">
        <f t="shared" si="8"/>
        <v>3278.9907407407418</v>
      </c>
      <c r="M26" s="4">
        <f t="shared" si="9"/>
        <v>0</v>
      </c>
      <c r="N26" s="14">
        <f t="shared" si="10"/>
        <v>453611.11111111124</v>
      </c>
    </row>
    <row r="27" spans="1:14" x14ac:dyDescent="0.25">
      <c r="A27" s="4">
        <v>6</v>
      </c>
      <c r="B27" s="7">
        <f t="shared" si="3"/>
        <v>42905</v>
      </c>
      <c r="C27" s="13">
        <f t="shared" si="4"/>
        <v>3586.0180311129734</v>
      </c>
      <c r="D27" s="14">
        <f t="shared" si="0"/>
        <v>3586.0180311129734</v>
      </c>
      <c r="E27" s="14">
        <f>IF(ISERR(ABS(PPMT($D$6/1200,A27,$D$5,$D$4)))," ",ABS(PPMT($D$6/1200,A27,$D$5,$D$4)))</f>
        <v>280.06400836921807</v>
      </c>
      <c r="F27" s="14">
        <f t="shared" si="12"/>
        <v>3305.9540227437551</v>
      </c>
      <c r="G27" s="14">
        <f t="shared" si="1"/>
        <v>0</v>
      </c>
      <c r="H27" s="14">
        <f t="shared" si="5"/>
        <v>458349.39579423261</v>
      </c>
      <c r="I27" s="13">
        <f t="shared" si="2"/>
        <v>4547.5578703703713</v>
      </c>
      <c r="J27" s="14">
        <f t="shared" si="6"/>
        <v>4547.5578703703713</v>
      </c>
      <c r="K27" s="14">
        <f t="shared" si="7"/>
        <v>1277.7777777777778</v>
      </c>
      <c r="L27" s="14">
        <f t="shared" si="8"/>
        <v>3269.7800925925935</v>
      </c>
      <c r="M27" s="4">
        <f t="shared" si="9"/>
        <v>0</v>
      </c>
      <c r="N27" s="14">
        <f t="shared" si="10"/>
        <v>452333.33333333349</v>
      </c>
    </row>
    <row r="28" spans="1:14" x14ac:dyDescent="0.25">
      <c r="A28" s="4">
        <v>7</v>
      </c>
      <c r="B28" s="7">
        <f t="shared" si="3"/>
        <v>42935</v>
      </c>
      <c r="C28" s="13">
        <f t="shared" si="4"/>
        <v>3586.0180311129729</v>
      </c>
      <c r="D28" s="14">
        <f t="shared" si="0"/>
        <v>3586.0180311129729</v>
      </c>
      <c r="E28" s="14">
        <f t="shared" si="11"/>
        <v>282.0828030962129</v>
      </c>
      <c r="F28" s="14">
        <f t="shared" si="12"/>
        <v>3303.93522801676</v>
      </c>
      <c r="G28" s="14">
        <f t="shared" si="1"/>
        <v>0</v>
      </c>
      <c r="H28" s="14">
        <f t="shared" si="5"/>
        <v>458067.31299113639</v>
      </c>
      <c r="I28" s="13">
        <f t="shared" si="2"/>
        <v>4538.3472222222235</v>
      </c>
      <c r="J28" s="14">
        <f t="shared" si="6"/>
        <v>4538.3472222222235</v>
      </c>
      <c r="K28" s="14">
        <f t="shared" si="7"/>
        <v>1277.7777777777778</v>
      </c>
      <c r="L28" s="14">
        <f t="shared" si="8"/>
        <v>3260.5694444444457</v>
      </c>
      <c r="M28" s="4">
        <f t="shared" si="9"/>
        <v>0</v>
      </c>
      <c r="N28" s="14">
        <f t="shared" si="10"/>
        <v>451055.55555555574</v>
      </c>
    </row>
    <row r="29" spans="1:14" x14ac:dyDescent="0.25">
      <c r="A29" s="4">
        <v>8</v>
      </c>
      <c r="B29" s="7">
        <f t="shared" si="3"/>
        <v>42966</v>
      </c>
      <c r="C29" s="13">
        <f t="shared" si="4"/>
        <v>3586.0180311129729</v>
      </c>
      <c r="D29" s="14">
        <f t="shared" si="0"/>
        <v>3586.0180311129729</v>
      </c>
      <c r="E29" s="14">
        <f t="shared" si="11"/>
        <v>284.11614996853137</v>
      </c>
      <c r="F29" s="14">
        <f t="shared" si="12"/>
        <v>3301.9018811444416</v>
      </c>
      <c r="G29" s="14">
        <f t="shared" si="1"/>
        <v>0</v>
      </c>
      <c r="H29" s="14">
        <f t="shared" si="5"/>
        <v>457783.19684116787</v>
      </c>
      <c r="I29" s="13">
        <f t="shared" si="2"/>
        <v>4529.1365740740757</v>
      </c>
      <c r="J29" s="14">
        <f t="shared" si="6"/>
        <v>4529.1365740740757</v>
      </c>
      <c r="K29" s="14">
        <f t="shared" si="7"/>
        <v>1277.7777777777778</v>
      </c>
      <c r="L29" s="14">
        <f t="shared" si="8"/>
        <v>3251.3587962962979</v>
      </c>
      <c r="M29" s="4">
        <f t="shared" si="9"/>
        <v>0</v>
      </c>
      <c r="N29" s="14">
        <f t="shared" si="10"/>
        <v>449777.77777777798</v>
      </c>
    </row>
    <row r="30" spans="1:14" x14ac:dyDescent="0.25">
      <c r="A30" s="4">
        <v>9</v>
      </c>
      <c r="B30" s="7">
        <f t="shared" si="3"/>
        <v>42997</v>
      </c>
      <c r="C30" s="13">
        <f t="shared" si="4"/>
        <v>3586.0180311129729</v>
      </c>
      <c r="D30" s="14">
        <f t="shared" si="0"/>
        <v>3586.0180311129729</v>
      </c>
      <c r="E30" s="14">
        <f t="shared" si="11"/>
        <v>286.16415388288789</v>
      </c>
      <c r="F30" s="14">
        <f t="shared" si="12"/>
        <v>3299.8538772300849</v>
      </c>
      <c r="G30" s="14">
        <f t="shared" si="1"/>
        <v>0</v>
      </c>
      <c r="H30" s="14">
        <f t="shared" si="5"/>
        <v>457497.03268728498</v>
      </c>
      <c r="I30" s="13">
        <f t="shared" si="2"/>
        <v>4519.9259259259279</v>
      </c>
      <c r="J30" s="14">
        <f t="shared" si="6"/>
        <v>4519.9259259259279</v>
      </c>
      <c r="K30" s="14">
        <f t="shared" si="7"/>
        <v>1277.7777777777778</v>
      </c>
      <c r="L30" s="14">
        <f t="shared" si="8"/>
        <v>3242.1481481481501</v>
      </c>
      <c r="M30" s="4">
        <f t="shared" si="9"/>
        <v>0</v>
      </c>
      <c r="N30" s="14">
        <f t="shared" si="10"/>
        <v>448500.00000000023</v>
      </c>
    </row>
    <row r="31" spans="1:14" x14ac:dyDescent="0.25">
      <c r="A31" s="4">
        <v>10</v>
      </c>
      <c r="B31" s="7">
        <f t="shared" si="3"/>
        <v>43027</v>
      </c>
      <c r="C31" s="13">
        <f t="shared" si="4"/>
        <v>3586.0180311129729</v>
      </c>
      <c r="D31" s="14">
        <f>E31+F31</f>
        <v>3586.0180311129729</v>
      </c>
      <c r="E31" s="14">
        <f t="shared" si="11"/>
        <v>288.22692049212702</v>
      </c>
      <c r="F31" s="14">
        <f t="shared" si="12"/>
        <v>3297.7911106208458</v>
      </c>
      <c r="G31" s="14">
        <f t="shared" si="1"/>
        <v>0</v>
      </c>
      <c r="H31" s="14">
        <f t="shared" si="5"/>
        <v>457208.80576679285</v>
      </c>
      <c r="I31" s="13">
        <f t="shared" si="2"/>
        <v>4510.7152777777801</v>
      </c>
      <c r="J31" s="14">
        <f t="shared" si="6"/>
        <v>4510.7152777777801</v>
      </c>
      <c r="K31" s="14">
        <f t="shared" si="7"/>
        <v>1277.7777777777778</v>
      </c>
      <c r="L31" s="14">
        <f t="shared" si="8"/>
        <v>3232.9375000000023</v>
      </c>
      <c r="M31" s="4">
        <f t="shared" si="9"/>
        <v>0</v>
      </c>
      <c r="N31" s="14">
        <f t="shared" si="10"/>
        <v>447222.22222222248</v>
      </c>
    </row>
    <row r="32" spans="1:14" x14ac:dyDescent="0.25">
      <c r="A32" s="4">
        <v>11</v>
      </c>
      <c r="B32" s="7">
        <f t="shared" si="3"/>
        <v>43058</v>
      </c>
      <c r="C32" s="13">
        <f t="shared" si="4"/>
        <v>3586.0180311129734</v>
      </c>
      <c r="D32" s="14">
        <f t="shared" si="0"/>
        <v>3586.0180311129734</v>
      </c>
      <c r="E32" s="14">
        <f t="shared" si="11"/>
        <v>290.30455621067443</v>
      </c>
      <c r="F32" s="14">
        <f t="shared" si="12"/>
        <v>3295.7134749022989</v>
      </c>
      <c r="G32" s="14">
        <f t="shared" si="1"/>
        <v>0</v>
      </c>
      <c r="H32" s="14">
        <f t="shared" si="5"/>
        <v>456918.50121058215</v>
      </c>
      <c r="I32" s="13">
        <f t="shared" si="2"/>
        <v>4501.5046296296314</v>
      </c>
      <c r="J32" s="14">
        <f t="shared" si="6"/>
        <v>4501.5046296296314</v>
      </c>
      <c r="K32" s="14">
        <f t="shared" si="7"/>
        <v>1277.7777777777778</v>
      </c>
      <c r="L32" s="14">
        <f t="shared" si="8"/>
        <v>3223.726851851854</v>
      </c>
      <c r="M32" s="4">
        <f t="shared" si="9"/>
        <v>0</v>
      </c>
      <c r="N32" s="14">
        <f t="shared" si="10"/>
        <v>445944.44444444473</v>
      </c>
    </row>
    <row r="33" spans="1:14" x14ac:dyDescent="0.25">
      <c r="A33" s="4">
        <v>12</v>
      </c>
      <c r="B33" s="7">
        <f t="shared" si="3"/>
        <v>43088</v>
      </c>
      <c r="C33" s="13">
        <f t="shared" si="4"/>
        <v>3586.0180311129729</v>
      </c>
      <c r="D33" s="14">
        <f t="shared" si="0"/>
        <v>3586.0180311129729</v>
      </c>
      <c r="E33" s="14">
        <f t="shared" si="11"/>
        <v>292.39716822002646</v>
      </c>
      <c r="F33" s="14">
        <f t="shared" si="12"/>
        <v>3293.6208628929467</v>
      </c>
      <c r="G33" s="14">
        <f t="shared" si="1"/>
        <v>0</v>
      </c>
      <c r="H33" s="14">
        <f t="shared" si="5"/>
        <v>456626.10404236213</v>
      </c>
      <c r="I33" s="13">
        <f t="shared" si="2"/>
        <v>4492.2939814814836</v>
      </c>
      <c r="J33" s="14">
        <f t="shared" si="6"/>
        <v>4492.2939814814836</v>
      </c>
      <c r="K33" s="14">
        <f t="shared" si="7"/>
        <v>1277.7777777777778</v>
      </c>
      <c r="L33" s="14">
        <f t="shared" si="8"/>
        <v>3214.5162037037062</v>
      </c>
      <c r="M33" s="4">
        <f t="shared" si="9"/>
        <v>0</v>
      </c>
      <c r="N33" s="14">
        <f t="shared" si="10"/>
        <v>444666.66666666698</v>
      </c>
    </row>
    <row r="34" spans="1:14" x14ac:dyDescent="0.25">
      <c r="A34" s="4">
        <v>13</v>
      </c>
      <c r="B34" s="7">
        <f t="shared" si="3"/>
        <v>43119</v>
      </c>
      <c r="C34" s="13">
        <f t="shared" si="4"/>
        <v>3586.0180311129729</v>
      </c>
      <c r="D34" s="14">
        <f t="shared" si="0"/>
        <v>3586.0180311129729</v>
      </c>
      <c r="E34" s="14">
        <f t="shared" si="11"/>
        <v>294.50486447427915</v>
      </c>
      <c r="F34" s="14">
        <f t="shared" si="12"/>
        <v>3291.5131666386937</v>
      </c>
      <c r="G34" s="14">
        <f t="shared" si="1"/>
        <v>0</v>
      </c>
      <c r="H34" s="14">
        <f t="shared" si="5"/>
        <v>456331.59917788784</v>
      </c>
      <c r="I34" s="13">
        <f t="shared" si="2"/>
        <v>4483.0833333333358</v>
      </c>
      <c r="J34" s="14">
        <f t="shared" si="6"/>
        <v>4483.0833333333358</v>
      </c>
      <c r="K34" s="14">
        <f t="shared" si="7"/>
        <v>1277.7777777777778</v>
      </c>
      <c r="L34" s="14">
        <f t="shared" si="8"/>
        <v>3205.3055555555575</v>
      </c>
      <c r="M34" s="4">
        <f t="shared" si="9"/>
        <v>0</v>
      </c>
      <c r="N34" s="14">
        <f t="shared" si="10"/>
        <v>443388.88888888923</v>
      </c>
    </row>
    <row r="35" spans="1:14" x14ac:dyDescent="0.25">
      <c r="A35" s="4">
        <v>14</v>
      </c>
      <c r="B35" s="7">
        <f t="shared" si="3"/>
        <v>43150</v>
      </c>
      <c r="C35" s="13">
        <f t="shared" si="4"/>
        <v>3586.0180311129729</v>
      </c>
      <c r="D35" s="14">
        <f t="shared" si="0"/>
        <v>3586.0180311129729</v>
      </c>
      <c r="E35" s="14">
        <f t="shared" si="11"/>
        <v>296.6277537056979</v>
      </c>
      <c r="F35" s="14">
        <f t="shared" si="12"/>
        <v>3289.3902774072749</v>
      </c>
      <c r="G35" s="14">
        <f t="shared" si="1"/>
        <v>0</v>
      </c>
      <c r="H35" s="14">
        <f t="shared" si="5"/>
        <v>456034.97142418212</v>
      </c>
      <c r="I35" s="13">
        <f t="shared" si="2"/>
        <v>4473.8726851851879</v>
      </c>
      <c r="J35" s="14">
        <f t="shared" si="6"/>
        <v>4473.8726851851879</v>
      </c>
      <c r="K35" s="14">
        <f t="shared" si="7"/>
        <v>1277.7777777777778</v>
      </c>
      <c r="L35" s="14">
        <f t="shared" si="8"/>
        <v>3196.0949074074097</v>
      </c>
      <c r="M35" s="4">
        <f t="shared" si="9"/>
        <v>0</v>
      </c>
      <c r="N35" s="14">
        <f t="shared" si="10"/>
        <v>442111.11111111147</v>
      </c>
    </row>
    <row r="36" spans="1:14" x14ac:dyDescent="0.25">
      <c r="A36" s="4">
        <v>15</v>
      </c>
      <c r="B36" s="7">
        <f t="shared" si="3"/>
        <v>43178</v>
      </c>
      <c r="C36" s="13">
        <f t="shared" si="4"/>
        <v>3586.0180311129725</v>
      </c>
      <c r="D36" s="14">
        <f t="shared" si="0"/>
        <v>3586.0180311129725</v>
      </c>
      <c r="E36" s="14">
        <f t="shared" si="11"/>
        <v>298.76594543032638</v>
      </c>
      <c r="F36" s="14">
        <f t="shared" si="12"/>
        <v>3287.2520856826463</v>
      </c>
      <c r="G36" s="14">
        <f t="shared" si="1"/>
        <v>0</v>
      </c>
      <c r="H36" s="14">
        <f t="shared" si="5"/>
        <v>455736.2054787518</v>
      </c>
      <c r="I36" s="13">
        <f t="shared" si="2"/>
        <v>4464.6620370370401</v>
      </c>
      <c r="J36" s="14">
        <f t="shared" si="6"/>
        <v>4464.6620370370401</v>
      </c>
      <c r="K36" s="14">
        <f t="shared" si="7"/>
        <v>1277.7777777777778</v>
      </c>
      <c r="L36" s="14">
        <f t="shared" si="8"/>
        <v>3186.8842592592619</v>
      </c>
      <c r="M36" s="4">
        <f t="shared" si="9"/>
        <v>0</v>
      </c>
      <c r="N36" s="14">
        <f t="shared" si="10"/>
        <v>440833.33333333372</v>
      </c>
    </row>
    <row r="37" spans="1:14" x14ac:dyDescent="0.25">
      <c r="A37" s="4">
        <v>16</v>
      </c>
      <c r="B37" s="7">
        <f t="shared" si="3"/>
        <v>43209</v>
      </c>
      <c r="C37" s="13">
        <f t="shared" si="4"/>
        <v>3586.0180311129729</v>
      </c>
      <c r="D37" s="14">
        <f t="shared" si="0"/>
        <v>3586.0180311129729</v>
      </c>
      <c r="E37" s="14">
        <f t="shared" si="11"/>
        <v>300.91954995363665</v>
      </c>
      <c r="F37" s="14">
        <f t="shared" si="12"/>
        <v>3285.0984811593362</v>
      </c>
      <c r="G37" s="14">
        <f t="shared" si="1"/>
        <v>0</v>
      </c>
      <c r="H37" s="14">
        <f t="shared" si="5"/>
        <v>455435.28592879814</v>
      </c>
      <c r="I37" s="13">
        <f t="shared" si="2"/>
        <v>4455.4513888888923</v>
      </c>
      <c r="J37" s="14">
        <f t="shared" si="6"/>
        <v>4455.4513888888923</v>
      </c>
      <c r="K37" s="14">
        <f t="shared" si="7"/>
        <v>1277.7777777777778</v>
      </c>
      <c r="L37" s="14">
        <f t="shared" si="8"/>
        <v>3177.673611111114</v>
      </c>
      <c r="M37" s="4">
        <f t="shared" si="9"/>
        <v>0</v>
      </c>
      <c r="N37" s="14">
        <f t="shared" si="10"/>
        <v>439555.55555555597</v>
      </c>
    </row>
    <row r="38" spans="1:14" x14ac:dyDescent="0.25">
      <c r="A38" s="4">
        <v>17</v>
      </c>
      <c r="B38" s="7">
        <f t="shared" si="3"/>
        <v>43239</v>
      </c>
      <c r="C38" s="13">
        <f t="shared" si="4"/>
        <v>3586.018031112972</v>
      </c>
      <c r="D38" s="14">
        <f t="shared" si="0"/>
        <v>3586.018031112972</v>
      </c>
      <c r="E38" s="14">
        <f t="shared" si="11"/>
        <v>303.08867837621909</v>
      </c>
      <c r="F38" s="14">
        <f t="shared" si="12"/>
        <v>3282.9293527367531</v>
      </c>
      <c r="G38" s="14">
        <f t="shared" si="1"/>
        <v>0</v>
      </c>
      <c r="H38" s="14">
        <f t="shared" si="5"/>
        <v>455132.19725042192</v>
      </c>
      <c r="I38" s="13">
        <f t="shared" si="2"/>
        <v>4446.2407407407436</v>
      </c>
      <c r="J38" s="14">
        <f t="shared" si="6"/>
        <v>4446.2407407407436</v>
      </c>
      <c r="K38" s="14">
        <f t="shared" si="7"/>
        <v>1277.7777777777778</v>
      </c>
      <c r="L38" s="14">
        <f t="shared" si="8"/>
        <v>3168.4629629629658</v>
      </c>
      <c r="M38" s="4">
        <f t="shared" si="9"/>
        <v>0</v>
      </c>
      <c r="N38" s="14">
        <f t="shared" si="10"/>
        <v>438277.77777777822</v>
      </c>
    </row>
    <row r="39" spans="1:14" x14ac:dyDescent="0.25">
      <c r="A39" s="4">
        <v>18</v>
      </c>
      <c r="B39" s="7">
        <f t="shared" si="3"/>
        <v>43270</v>
      </c>
      <c r="C39" s="13">
        <f t="shared" si="4"/>
        <v>3586.0180311129725</v>
      </c>
      <c r="D39" s="14">
        <f t="shared" si="0"/>
        <v>3586.0180311129725</v>
      </c>
      <c r="E39" s="14">
        <f t="shared" si="11"/>
        <v>305.27344259951434</v>
      </c>
      <c r="F39" s="14">
        <f t="shared" si="12"/>
        <v>3280.744588513458</v>
      </c>
      <c r="G39" s="14">
        <f t="shared" si="1"/>
        <v>0</v>
      </c>
      <c r="H39" s="14">
        <f t="shared" si="5"/>
        <v>454826.9238078224</v>
      </c>
      <c r="I39" s="13">
        <f t="shared" si="2"/>
        <v>4437.0300925925958</v>
      </c>
      <c r="J39" s="14">
        <f t="shared" si="6"/>
        <v>4437.0300925925958</v>
      </c>
      <c r="K39" s="14">
        <f t="shared" si="7"/>
        <v>1277.7777777777778</v>
      </c>
      <c r="L39" s="14">
        <f t="shared" si="8"/>
        <v>3159.252314814818</v>
      </c>
      <c r="M39" s="4">
        <f t="shared" si="9"/>
        <v>0</v>
      </c>
      <c r="N39" s="14">
        <f t="shared" si="10"/>
        <v>437000.00000000047</v>
      </c>
    </row>
    <row r="40" spans="1:14" x14ac:dyDescent="0.25">
      <c r="A40" s="4">
        <v>19</v>
      </c>
      <c r="B40" s="7">
        <f t="shared" si="3"/>
        <v>43300</v>
      </c>
      <c r="C40" s="13">
        <f t="shared" si="4"/>
        <v>3586.0180311129725</v>
      </c>
      <c r="D40" s="14">
        <f t="shared" si="0"/>
        <v>3586.0180311129725</v>
      </c>
      <c r="E40" s="14">
        <f t="shared" si="11"/>
        <v>307.47395533158601</v>
      </c>
      <c r="F40" s="14">
        <f t="shared" si="12"/>
        <v>3278.5440757813867</v>
      </c>
      <c r="G40" s="14">
        <f t="shared" si="1"/>
        <v>0</v>
      </c>
      <c r="H40" s="14">
        <f t="shared" si="5"/>
        <v>454519.4498524908</v>
      </c>
      <c r="I40" s="13">
        <f t="shared" si="2"/>
        <v>4427.819444444448</v>
      </c>
      <c r="J40" s="14">
        <f t="shared" si="6"/>
        <v>4427.819444444448</v>
      </c>
      <c r="K40" s="14">
        <f t="shared" si="7"/>
        <v>1277.7777777777778</v>
      </c>
      <c r="L40" s="14">
        <f t="shared" si="8"/>
        <v>3150.0416666666702</v>
      </c>
      <c r="M40" s="4">
        <f t="shared" si="9"/>
        <v>0</v>
      </c>
      <c r="N40" s="14">
        <f t="shared" si="10"/>
        <v>435722.22222222271</v>
      </c>
    </row>
    <row r="41" spans="1:14" x14ac:dyDescent="0.25">
      <c r="A41" s="4">
        <v>20</v>
      </c>
      <c r="B41" s="7">
        <f t="shared" si="3"/>
        <v>43331</v>
      </c>
      <c r="C41" s="13">
        <f t="shared" si="4"/>
        <v>3586.0180311129725</v>
      </c>
      <c r="D41" s="14">
        <f t="shared" si="0"/>
        <v>3586.0180311129725</v>
      </c>
      <c r="E41" s="14">
        <f t="shared" si="11"/>
        <v>309.69033009293446</v>
      </c>
      <c r="F41" s="14">
        <f t="shared" si="12"/>
        <v>3276.3277010200381</v>
      </c>
      <c r="G41" s="14">
        <f t="shared" si="1"/>
        <v>0</v>
      </c>
      <c r="H41" s="14">
        <f t="shared" si="5"/>
        <v>454209.75952239789</v>
      </c>
      <c r="I41" s="13">
        <f t="shared" si="2"/>
        <v>4418.6087962963002</v>
      </c>
      <c r="J41" s="14">
        <f t="shared" si="6"/>
        <v>4418.6087962963002</v>
      </c>
      <c r="K41" s="14">
        <f t="shared" si="7"/>
        <v>1277.7777777777778</v>
      </c>
      <c r="L41" s="14">
        <f t="shared" si="8"/>
        <v>3140.8310185185223</v>
      </c>
      <c r="M41" s="4">
        <f t="shared" si="9"/>
        <v>0</v>
      </c>
      <c r="N41" s="14">
        <f t="shared" si="10"/>
        <v>434444.44444444496</v>
      </c>
    </row>
    <row r="42" spans="1:14" x14ac:dyDescent="0.25">
      <c r="A42" s="4">
        <v>21</v>
      </c>
      <c r="B42" s="7">
        <f t="shared" si="3"/>
        <v>43362</v>
      </c>
      <c r="C42" s="13">
        <f t="shared" si="4"/>
        <v>3586.018031112972</v>
      </c>
      <c r="D42" s="14">
        <f t="shared" si="0"/>
        <v>3586.018031112972</v>
      </c>
      <c r="E42" s="14">
        <f t="shared" si="11"/>
        <v>311.9226812223543</v>
      </c>
      <c r="F42" s="14">
        <f t="shared" si="12"/>
        <v>3274.0953498906179</v>
      </c>
      <c r="G42" s="14">
        <f t="shared" si="1"/>
        <v>0</v>
      </c>
      <c r="H42" s="14">
        <f t="shared" si="5"/>
        <v>453897.83684117551</v>
      </c>
      <c r="I42" s="13">
        <f t="shared" si="2"/>
        <v>4409.3981481481524</v>
      </c>
      <c r="J42" s="14">
        <f t="shared" si="6"/>
        <v>4409.3981481481524</v>
      </c>
      <c r="K42" s="14">
        <f t="shared" si="7"/>
        <v>1277.7777777777778</v>
      </c>
      <c r="L42" s="14">
        <f t="shared" si="8"/>
        <v>3131.6203703703745</v>
      </c>
      <c r="M42" s="4">
        <f t="shared" si="9"/>
        <v>0</v>
      </c>
      <c r="N42" s="14">
        <f t="shared" si="10"/>
        <v>433166.66666666721</v>
      </c>
    </row>
    <row r="43" spans="1:14" x14ac:dyDescent="0.25">
      <c r="A43" s="4">
        <v>22</v>
      </c>
      <c r="B43" s="7">
        <f t="shared" si="3"/>
        <v>43392</v>
      </c>
      <c r="C43" s="13">
        <f t="shared" si="4"/>
        <v>3586.0180311129725</v>
      </c>
      <c r="D43" s="14">
        <f t="shared" si="0"/>
        <v>3586.0180311129725</v>
      </c>
      <c r="E43" s="14">
        <f t="shared" si="11"/>
        <v>314.17112388283209</v>
      </c>
      <c r="F43" s="14">
        <f t="shared" si="12"/>
        <v>3271.8469072301405</v>
      </c>
      <c r="G43" s="14">
        <f t="shared" si="1"/>
        <v>0</v>
      </c>
      <c r="H43" s="14">
        <f t="shared" si="5"/>
        <v>453583.66571729269</v>
      </c>
      <c r="I43" s="13">
        <f t="shared" si="2"/>
        <v>4400.1875000000036</v>
      </c>
      <c r="J43" s="14">
        <f t="shared" si="6"/>
        <v>4400.1875000000036</v>
      </c>
      <c r="K43" s="14">
        <f t="shared" si="7"/>
        <v>1277.7777777777778</v>
      </c>
      <c r="L43" s="14">
        <f t="shared" si="8"/>
        <v>3122.4097222222263</v>
      </c>
      <c r="M43" s="4">
        <f t="shared" si="9"/>
        <v>0</v>
      </c>
      <c r="N43" s="14">
        <f t="shared" si="10"/>
        <v>431888.88888888946</v>
      </c>
    </row>
    <row r="44" spans="1:14" x14ac:dyDescent="0.25">
      <c r="A44" s="4">
        <v>23</v>
      </c>
      <c r="B44" s="7">
        <f t="shared" si="3"/>
        <v>43423</v>
      </c>
      <c r="C44" s="13">
        <f t="shared" si="4"/>
        <v>3586.0180311129725</v>
      </c>
      <c r="D44" s="14">
        <f t="shared" si="0"/>
        <v>3586.0180311129725</v>
      </c>
      <c r="E44" s="14">
        <f t="shared" si="11"/>
        <v>316.4357740674875</v>
      </c>
      <c r="F44" s="14">
        <f t="shared" si="12"/>
        <v>3269.5822570454852</v>
      </c>
      <c r="G44" s="14">
        <f t="shared" si="1"/>
        <v>0</v>
      </c>
      <c r="H44" s="14">
        <f t="shared" si="5"/>
        <v>453267.22994322522</v>
      </c>
      <c r="I44" s="13">
        <f t="shared" si="2"/>
        <v>4390.9768518518558</v>
      </c>
      <c r="J44" s="14">
        <f t="shared" si="6"/>
        <v>4390.9768518518558</v>
      </c>
      <c r="K44" s="14">
        <f t="shared" si="7"/>
        <v>1277.7777777777778</v>
      </c>
      <c r="L44" s="14">
        <f t="shared" si="8"/>
        <v>3113.1990740740785</v>
      </c>
      <c r="M44" s="4">
        <f t="shared" si="9"/>
        <v>0</v>
      </c>
      <c r="N44" s="14">
        <f t="shared" si="10"/>
        <v>430611.11111111171</v>
      </c>
    </row>
    <row r="45" spans="1:14" x14ac:dyDescent="0.25">
      <c r="A45" s="4">
        <v>24</v>
      </c>
      <c r="B45" s="7">
        <f t="shared" si="3"/>
        <v>43453</v>
      </c>
      <c r="C45" s="13">
        <f t="shared" si="4"/>
        <v>3586.0180311129725</v>
      </c>
      <c r="D45" s="14">
        <f t="shared" si="0"/>
        <v>3586.0180311129725</v>
      </c>
      <c r="E45" s="14">
        <f t="shared" si="11"/>
        <v>318.71674860555731</v>
      </c>
      <c r="F45" s="14">
        <f t="shared" si="12"/>
        <v>3267.3012825074152</v>
      </c>
      <c r="G45" s="14">
        <f t="shared" si="1"/>
        <v>0</v>
      </c>
      <c r="H45" s="14">
        <f t="shared" si="5"/>
        <v>452948.51319461968</v>
      </c>
      <c r="I45" s="13">
        <f t="shared" si="2"/>
        <v>4381.766203703708</v>
      </c>
      <c r="J45" s="14">
        <f t="shared" si="6"/>
        <v>4381.766203703708</v>
      </c>
      <c r="K45" s="14">
        <f t="shared" si="7"/>
        <v>1277.7777777777778</v>
      </c>
      <c r="L45" s="14">
        <f t="shared" si="8"/>
        <v>3103.9884259259302</v>
      </c>
      <c r="M45" s="4">
        <f t="shared" si="9"/>
        <v>0</v>
      </c>
      <c r="N45" s="14">
        <f t="shared" si="10"/>
        <v>429333.33333333395</v>
      </c>
    </row>
    <row r="46" spans="1:14" x14ac:dyDescent="0.25">
      <c r="A46" s="4">
        <v>25</v>
      </c>
      <c r="B46" s="7">
        <f t="shared" si="3"/>
        <v>43484</v>
      </c>
      <c r="C46" s="13">
        <f>D46+G46</f>
        <v>3586.0180311129725</v>
      </c>
      <c r="D46" s="14">
        <f t="shared" si="0"/>
        <v>3586.0180311129725</v>
      </c>
      <c r="E46" s="14">
        <f t="shared" si="11"/>
        <v>321.01416516842232</v>
      </c>
      <c r="F46" s="14">
        <f t="shared" si="12"/>
        <v>3265.0038659445504</v>
      </c>
      <c r="G46" s="14">
        <f t="shared" si="1"/>
        <v>0</v>
      </c>
      <c r="H46" s="14">
        <f t="shared" si="5"/>
        <v>452627.49902945128</v>
      </c>
      <c r="I46" s="13">
        <f t="shared" si="2"/>
        <v>4372.5555555555602</v>
      </c>
      <c r="J46" s="14">
        <f t="shared" si="6"/>
        <v>4372.5555555555602</v>
      </c>
      <c r="K46" s="14">
        <f t="shared" si="7"/>
        <v>1277.7777777777778</v>
      </c>
      <c r="L46" s="14">
        <f t="shared" si="8"/>
        <v>3094.7777777777828</v>
      </c>
      <c r="M46" s="4">
        <f t="shared" si="9"/>
        <v>0</v>
      </c>
      <c r="N46" s="14">
        <f t="shared" si="10"/>
        <v>428055.5555555562</v>
      </c>
    </row>
    <row r="47" spans="1:14" x14ac:dyDescent="0.25">
      <c r="A47" s="4">
        <v>26</v>
      </c>
      <c r="B47" s="7">
        <f t="shared" si="3"/>
        <v>43515</v>
      </c>
      <c r="C47" s="13">
        <f t="shared" si="4"/>
        <v>3586.0180311129729</v>
      </c>
      <c r="D47" s="14">
        <f t="shared" si="0"/>
        <v>3586.0180311129729</v>
      </c>
      <c r="E47" s="14">
        <f t="shared" si="11"/>
        <v>323.32814227567815</v>
      </c>
      <c r="F47" s="14">
        <f t="shared" si="12"/>
        <v>3262.6898888372948</v>
      </c>
      <c r="G47" s="14">
        <f t="shared" si="1"/>
        <v>0</v>
      </c>
      <c r="H47" s="14">
        <f t="shared" si="5"/>
        <v>452304.1708871756</v>
      </c>
      <c r="I47" s="13">
        <f t="shared" si="2"/>
        <v>4363.3449074074124</v>
      </c>
      <c r="J47" s="14">
        <f t="shared" si="6"/>
        <v>4363.3449074074124</v>
      </c>
      <c r="K47" s="14">
        <f t="shared" si="7"/>
        <v>1277.7777777777778</v>
      </c>
      <c r="L47" s="14">
        <f t="shared" si="8"/>
        <v>3085.5671296296341</v>
      </c>
      <c r="M47" s="4">
        <f t="shared" si="9"/>
        <v>0</v>
      </c>
      <c r="N47" s="14">
        <f t="shared" si="10"/>
        <v>426777.77777777845</v>
      </c>
    </row>
    <row r="48" spans="1:14" x14ac:dyDescent="0.25">
      <c r="A48" s="4">
        <v>27</v>
      </c>
      <c r="B48" s="7">
        <f t="shared" si="3"/>
        <v>43543</v>
      </c>
      <c r="C48" s="13">
        <f t="shared" si="4"/>
        <v>3586.0180311129729</v>
      </c>
      <c r="D48" s="14">
        <f t="shared" si="0"/>
        <v>3586.0180311129729</v>
      </c>
      <c r="E48" s="14">
        <f t="shared" si="11"/>
        <v>325.65879930124862</v>
      </c>
      <c r="F48" s="14">
        <f t="shared" si="12"/>
        <v>3260.3592318117244</v>
      </c>
      <c r="G48" s="14">
        <f t="shared" si="1"/>
        <v>0</v>
      </c>
      <c r="H48" s="14">
        <f t="shared" si="5"/>
        <v>451978.51208787435</v>
      </c>
      <c r="I48" s="13">
        <f t="shared" si="2"/>
        <v>4354.1342592592646</v>
      </c>
      <c r="J48" s="14">
        <f t="shared" si="6"/>
        <v>4354.1342592592646</v>
      </c>
      <c r="K48" s="14">
        <f t="shared" si="7"/>
        <v>1277.7777777777778</v>
      </c>
      <c r="L48" s="14">
        <f t="shared" si="8"/>
        <v>3076.3564814814863</v>
      </c>
      <c r="M48" s="4">
        <f t="shared" si="9"/>
        <v>0</v>
      </c>
      <c r="N48" s="14">
        <f t="shared" si="10"/>
        <v>425500.0000000007</v>
      </c>
    </row>
    <row r="49" spans="1:14" x14ac:dyDescent="0.25">
      <c r="A49" s="4">
        <v>28</v>
      </c>
      <c r="B49" s="7">
        <f t="shared" si="3"/>
        <v>43574</v>
      </c>
      <c r="C49" s="13">
        <f t="shared" si="4"/>
        <v>3586.0180311129729</v>
      </c>
      <c r="D49" s="14">
        <f t="shared" si="0"/>
        <v>3586.0180311129729</v>
      </c>
      <c r="E49" s="14">
        <f t="shared" si="11"/>
        <v>328.00625647954513</v>
      </c>
      <c r="F49" s="14">
        <f t="shared" si="12"/>
        <v>3258.0117746334276</v>
      </c>
      <c r="G49" s="14">
        <f t="shared" si="1"/>
        <v>0</v>
      </c>
      <c r="H49" s="14">
        <f t="shared" si="5"/>
        <v>451650.50583139481</v>
      </c>
      <c r="I49" s="13">
        <f t="shared" si="2"/>
        <v>4344.9236111111168</v>
      </c>
      <c r="J49" s="14">
        <f t="shared" si="6"/>
        <v>4344.9236111111168</v>
      </c>
      <c r="K49" s="14">
        <f t="shared" si="7"/>
        <v>1277.7777777777778</v>
      </c>
      <c r="L49" s="14">
        <f t="shared" si="8"/>
        <v>3067.1458333333385</v>
      </c>
      <c r="M49" s="4">
        <f t="shared" si="9"/>
        <v>0</v>
      </c>
      <c r="N49" s="14">
        <f t="shared" si="10"/>
        <v>424222.22222222295</v>
      </c>
    </row>
    <row r="50" spans="1:14" x14ac:dyDescent="0.25">
      <c r="A50" s="4">
        <v>29</v>
      </c>
      <c r="B50" s="7">
        <f t="shared" si="3"/>
        <v>43604</v>
      </c>
      <c r="C50" s="13">
        <f t="shared" si="4"/>
        <v>3586.0180311129725</v>
      </c>
      <c r="D50" s="14">
        <f t="shared" si="0"/>
        <v>3586.0180311129725</v>
      </c>
      <c r="E50" s="14">
        <f t="shared" si="11"/>
        <v>330.37063491166845</v>
      </c>
      <c r="F50" s="14">
        <f t="shared" si="12"/>
        <v>3255.6473962013042</v>
      </c>
      <c r="G50" s="14">
        <f t="shared" si="1"/>
        <v>0</v>
      </c>
      <c r="H50" s="14">
        <f t="shared" si="5"/>
        <v>451320.13519648317</v>
      </c>
      <c r="I50" s="13">
        <f t="shared" si="2"/>
        <v>4335.712962962968</v>
      </c>
      <c r="J50" s="14">
        <f t="shared" si="6"/>
        <v>4335.712962962968</v>
      </c>
      <c r="K50" s="14">
        <f t="shared" si="7"/>
        <v>1277.7777777777778</v>
      </c>
      <c r="L50" s="14">
        <f t="shared" si="8"/>
        <v>3057.9351851851902</v>
      </c>
      <c r="M50" s="4">
        <f t="shared" si="9"/>
        <v>0</v>
      </c>
      <c r="N50" s="14">
        <f t="shared" si="10"/>
        <v>422944.44444444519</v>
      </c>
    </row>
    <row r="51" spans="1:14" x14ac:dyDescent="0.25">
      <c r="A51" s="4">
        <v>30</v>
      </c>
      <c r="B51" s="7">
        <f t="shared" si="3"/>
        <v>43635</v>
      </c>
      <c r="C51" s="13">
        <f t="shared" si="4"/>
        <v>3586.0180311129729</v>
      </c>
      <c r="D51" s="14">
        <f t="shared" si="0"/>
        <v>3586.0180311129729</v>
      </c>
      <c r="E51" s="14">
        <f t="shared" si="11"/>
        <v>332.75205657165674</v>
      </c>
      <c r="F51" s="14">
        <f t="shared" si="12"/>
        <v>3253.2659745413162</v>
      </c>
      <c r="G51" s="14">
        <f t="shared" si="1"/>
        <v>0</v>
      </c>
      <c r="H51" s="14">
        <f t="shared" si="5"/>
        <v>450987.38313991152</v>
      </c>
      <c r="I51" s="13">
        <f t="shared" si="2"/>
        <v>4326.5023148148211</v>
      </c>
      <c r="J51" s="14">
        <f t="shared" si="6"/>
        <v>4326.5023148148211</v>
      </c>
      <c r="K51" s="14">
        <f t="shared" si="7"/>
        <v>1277.7777777777778</v>
      </c>
      <c r="L51" s="14">
        <f t="shared" si="8"/>
        <v>3048.7245370370429</v>
      </c>
      <c r="M51" s="4">
        <f t="shared" si="9"/>
        <v>0</v>
      </c>
      <c r="N51" s="14">
        <f t="shared" si="10"/>
        <v>421666.66666666744</v>
      </c>
    </row>
    <row r="52" spans="1:14" x14ac:dyDescent="0.25">
      <c r="A52" s="4">
        <v>31</v>
      </c>
      <c r="B52" s="7">
        <f t="shared" si="3"/>
        <v>43665</v>
      </c>
      <c r="C52" s="13">
        <f t="shared" si="4"/>
        <v>3586.0180311129729</v>
      </c>
      <c r="D52" s="14">
        <f t="shared" si="0"/>
        <v>3586.0180311129729</v>
      </c>
      <c r="E52" s="14">
        <f t="shared" si="11"/>
        <v>335.15064431277744</v>
      </c>
      <c r="F52" s="14">
        <f t="shared" si="12"/>
        <v>3250.8673868001956</v>
      </c>
      <c r="G52" s="14">
        <f t="shared" si="1"/>
        <v>0</v>
      </c>
      <c r="H52" s="14">
        <f t="shared" si="5"/>
        <v>450652.23249559873</v>
      </c>
      <c r="I52" s="13">
        <f t="shared" si="2"/>
        <v>4317.2916666666724</v>
      </c>
      <c r="J52" s="14">
        <f t="shared" si="6"/>
        <v>4317.2916666666724</v>
      </c>
      <c r="K52" s="14">
        <f t="shared" si="7"/>
        <v>1277.7777777777778</v>
      </c>
      <c r="L52" s="14">
        <f t="shared" si="8"/>
        <v>3039.5138888888946</v>
      </c>
      <c r="M52" s="4">
        <f t="shared" si="9"/>
        <v>0</v>
      </c>
      <c r="N52" s="14">
        <f t="shared" si="10"/>
        <v>420388.88888888969</v>
      </c>
    </row>
    <row r="53" spans="1:14" x14ac:dyDescent="0.25">
      <c r="A53" s="4">
        <v>32</v>
      </c>
      <c r="B53" s="7">
        <f t="shared" si="3"/>
        <v>43696</v>
      </c>
      <c r="C53" s="13">
        <f t="shared" si="4"/>
        <v>3586.0180311129729</v>
      </c>
      <c r="D53" s="14">
        <f t="shared" si="0"/>
        <v>3586.0180311129729</v>
      </c>
      <c r="E53" s="14">
        <f t="shared" si="11"/>
        <v>337.5665218738655</v>
      </c>
      <c r="F53" s="14">
        <f t="shared" si="12"/>
        <v>3248.4515092391075</v>
      </c>
      <c r="G53" s="14">
        <f t="shared" si="1"/>
        <v>0</v>
      </c>
      <c r="H53" s="14">
        <f t="shared" si="5"/>
        <v>450314.66597372486</v>
      </c>
      <c r="I53" s="13">
        <f t="shared" si="2"/>
        <v>4308.0810185185246</v>
      </c>
      <c r="J53" s="14">
        <f t="shared" si="6"/>
        <v>4308.0810185185246</v>
      </c>
      <c r="K53" s="14">
        <f t="shared" si="7"/>
        <v>1277.7777777777778</v>
      </c>
      <c r="L53" s="14">
        <f t="shared" si="8"/>
        <v>3030.3032407407468</v>
      </c>
      <c r="M53" s="4">
        <f t="shared" si="9"/>
        <v>0</v>
      </c>
      <c r="N53" s="14">
        <f t="shared" si="10"/>
        <v>419111.11111111194</v>
      </c>
    </row>
    <row r="54" spans="1:14" x14ac:dyDescent="0.25">
      <c r="A54" s="4">
        <v>33</v>
      </c>
      <c r="B54" s="7">
        <f t="shared" si="3"/>
        <v>43727</v>
      </c>
      <c r="C54" s="13">
        <f t="shared" si="4"/>
        <v>3586.0180311129734</v>
      </c>
      <c r="D54" s="14">
        <f t="shared" si="0"/>
        <v>3586.0180311129734</v>
      </c>
      <c r="E54" s="14">
        <f t="shared" si="11"/>
        <v>339.99981388570626</v>
      </c>
      <c r="F54" s="14">
        <f t="shared" si="12"/>
        <v>3246.0182172272671</v>
      </c>
      <c r="G54" s="14">
        <f t="shared" si="1"/>
        <v>0</v>
      </c>
      <c r="H54" s="14">
        <f t="shared" si="5"/>
        <v>449974.66615983914</v>
      </c>
      <c r="I54" s="13">
        <f t="shared" si="2"/>
        <v>4298.8703703703759</v>
      </c>
      <c r="J54" s="14">
        <f t="shared" si="6"/>
        <v>4298.8703703703759</v>
      </c>
      <c r="K54" s="14">
        <f t="shared" si="7"/>
        <v>1277.7777777777778</v>
      </c>
      <c r="L54" s="14">
        <f t="shared" si="8"/>
        <v>3021.0925925925985</v>
      </c>
      <c r="M54" s="4">
        <f t="shared" si="9"/>
        <v>0</v>
      </c>
      <c r="N54" s="14">
        <f t="shared" si="10"/>
        <v>417833.33333333419</v>
      </c>
    </row>
    <row r="55" spans="1:14" x14ac:dyDescent="0.25">
      <c r="A55" s="4">
        <v>34</v>
      </c>
      <c r="B55" s="7">
        <f t="shared" si="3"/>
        <v>43757</v>
      </c>
      <c r="C55" s="13">
        <f t="shared" si="4"/>
        <v>3586.0180311129729</v>
      </c>
      <c r="D55" s="14">
        <f t="shared" si="0"/>
        <v>3586.0180311129729</v>
      </c>
      <c r="E55" s="14">
        <f t="shared" si="11"/>
        <v>342.45064587746572</v>
      </c>
      <c r="F55" s="14">
        <f t="shared" si="12"/>
        <v>3243.5673852355071</v>
      </c>
      <c r="G55" s="14">
        <f t="shared" si="1"/>
        <v>0</v>
      </c>
      <c r="H55" s="14">
        <f t="shared" si="5"/>
        <v>449632.21551396168</v>
      </c>
      <c r="I55" s="13">
        <f t="shared" si="2"/>
        <v>4289.6597222222281</v>
      </c>
      <c r="J55" s="14">
        <f t="shared" si="6"/>
        <v>4289.6597222222281</v>
      </c>
      <c r="K55" s="14">
        <f t="shared" si="7"/>
        <v>1277.7777777777778</v>
      </c>
      <c r="L55" s="14">
        <f t="shared" si="8"/>
        <v>3011.8819444444507</v>
      </c>
      <c r="M55" s="4">
        <f t="shared" si="9"/>
        <v>0</v>
      </c>
      <c r="N55" s="14">
        <f t="shared" si="10"/>
        <v>416555.55555555644</v>
      </c>
    </row>
    <row r="56" spans="1:14" x14ac:dyDescent="0.25">
      <c r="A56" s="4">
        <v>35</v>
      </c>
      <c r="B56" s="7">
        <f t="shared" si="3"/>
        <v>43788</v>
      </c>
      <c r="C56" s="13">
        <f t="shared" si="4"/>
        <v>3586.0180311129729</v>
      </c>
      <c r="D56" s="14">
        <f t="shared" si="0"/>
        <v>3586.0180311129729</v>
      </c>
      <c r="E56" s="14">
        <f t="shared" si="11"/>
        <v>344.91914428316574</v>
      </c>
      <c r="F56" s="14">
        <f t="shared" si="12"/>
        <v>3241.0988868298073</v>
      </c>
      <c r="G56" s="14">
        <f t="shared" si="1"/>
        <v>0</v>
      </c>
      <c r="H56" s="14">
        <f t="shared" si="5"/>
        <v>449287.29636967852</v>
      </c>
      <c r="I56" s="13">
        <f t="shared" si="2"/>
        <v>4280.4490740740803</v>
      </c>
      <c r="J56" s="14">
        <f t="shared" si="6"/>
        <v>4280.4490740740803</v>
      </c>
      <c r="K56" s="14">
        <f t="shared" si="7"/>
        <v>1277.7777777777778</v>
      </c>
      <c r="L56" s="14">
        <f t="shared" si="8"/>
        <v>3002.6712962963024</v>
      </c>
      <c r="M56" s="4">
        <f t="shared" si="9"/>
        <v>0</v>
      </c>
      <c r="N56" s="14">
        <f t="shared" si="10"/>
        <v>415277.77777777868</v>
      </c>
    </row>
    <row r="57" spans="1:14" x14ac:dyDescent="0.25">
      <c r="A57" s="4">
        <v>36</v>
      </c>
      <c r="B57" s="7">
        <f t="shared" si="3"/>
        <v>43818</v>
      </c>
      <c r="C57" s="13">
        <f t="shared" si="4"/>
        <v>3586.0180311129729</v>
      </c>
      <c r="D57" s="14">
        <f t="shared" si="0"/>
        <v>3586.0180311129729</v>
      </c>
      <c r="E57" s="14">
        <f t="shared" si="11"/>
        <v>347.40543644820684</v>
      </c>
      <c r="F57" s="14">
        <f t="shared" si="12"/>
        <v>3238.6125946647662</v>
      </c>
      <c r="G57" s="14">
        <f t="shared" si="1"/>
        <v>0</v>
      </c>
      <c r="H57" s="14">
        <f t="shared" si="5"/>
        <v>448939.89093323029</v>
      </c>
      <c r="I57" s="13">
        <f t="shared" si="2"/>
        <v>4271.2384259259325</v>
      </c>
      <c r="J57" s="14">
        <f t="shared" si="6"/>
        <v>4271.2384259259325</v>
      </c>
      <c r="K57" s="14">
        <f t="shared" si="7"/>
        <v>1277.7777777777778</v>
      </c>
      <c r="L57" s="14">
        <f t="shared" si="8"/>
        <v>2993.4606481481551</v>
      </c>
      <c r="M57" s="4">
        <f t="shared" si="9"/>
        <v>0</v>
      </c>
      <c r="N57" s="14">
        <f t="shared" si="10"/>
        <v>414000.00000000093</v>
      </c>
    </row>
    <row r="58" spans="1:14" x14ac:dyDescent="0.25">
      <c r="A58" s="4">
        <v>37</v>
      </c>
      <c r="B58" s="7">
        <f t="shared" si="3"/>
        <v>43849</v>
      </c>
      <c r="C58" s="13">
        <f t="shared" si="4"/>
        <v>3586.0180311129725</v>
      </c>
      <c r="D58" s="14">
        <f t="shared" si="0"/>
        <v>3586.0180311129725</v>
      </c>
      <c r="E58" s="14">
        <f t="shared" si="11"/>
        <v>349.90965063593762</v>
      </c>
      <c r="F58" s="14">
        <f t="shared" si="12"/>
        <v>3236.1083804770346</v>
      </c>
      <c r="G58" s="14">
        <f t="shared" si="1"/>
        <v>0</v>
      </c>
      <c r="H58" s="14">
        <f t="shared" si="5"/>
        <v>448589.98128259432</v>
      </c>
      <c r="I58" s="13" t="e">
        <f t="shared" si="2"/>
        <v>#VALUE!</v>
      </c>
      <c r="J58" s="14" t="e">
        <f t="shared" si="6"/>
        <v>#VALUE!</v>
      </c>
      <c r="K58" s="14"/>
      <c r="L58" s="14" t="str">
        <f t="shared" si="8"/>
        <v/>
      </c>
      <c r="M58" s="4"/>
      <c r="N58" s="14" t="str">
        <f t="shared" si="10"/>
        <v/>
      </c>
    </row>
    <row r="59" spans="1:14" x14ac:dyDescent="0.25">
      <c r="A59" s="4">
        <v>38</v>
      </c>
      <c r="B59" s="7">
        <f t="shared" si="3"/>
        <v>43880</v>
      </c>
      <c r="C59" s="13">
        <f t="shared" si="4"/>
        <v>3586.0180311129725</v>
      </c>
      <c r="D59" s="14">
        <f t="shared" si="0"/>
        <v>3586.0180311129725</v>
      </c>
      <c r="E59" s="14">
        <f t="shared" si="11"/>
        <v>352.43191603427169</v>
      </c>
      <c r="F59" s="14">
        <f t="shared" si="12"/>
        <v>3233.5861150787009</v>
      </c>
      <c r="G59" s="14">
        <f t="shared" si="1"/>
        <v>0</v>
      </c>
      <c r="H59" s="14">
        <f t="shared" si="5"/>
        <v>448237.54936656007</v>
      </c>
      <c r="I59" s="13" t="e">
        <f t="shared" si="2"/>
        <v>#VALUE!</v>
      </c>
      <c r="J59" s="14" t="str">
        <f t="shared" si="6"/>
        <v/>
      </c>
      <c r="K59" s="14"/>
      <c r="L59" s="14" t="str">
        <f t="shared" si="8"/>
        <v/>
      </c>
      <c r="M59" s="4"/>
      <c r="N59" s="14" t="str">
        <f t="shared" si="10"/>
        <v/>
      </c>
    </row>
    <row r="60" spans="1:14" x14ac:dyDescent="0.25">
      <c r="A60" s="4">
        <v>39</v>
      </c>
      <c r="B60" s="7">
        <f t="shared" si="3"/>
        <v>43909</v>
      </c>
      <c r="C60" s="13">
        <f t="shared" si="4"/>
        <v>3586.0180311129729</v>
      </c>
      <c r="D60" s="14">
        <f t="shared" si="0"/>
        <v>3586.0180311129729</v>
      </c>
      <c r="E60" s="14">
        <f t="shared" si="11"/>
        <v>354.97236276235219</v>
      </c>
      <c r="F60" s="14">
        <f t="shared" si="12"/>
        <v>3231.0456683506209</v>
      </c>
      <c r="G60" s="14">
        <f t="shared" si="1"/>
        <v>0</v>
      </c>
      <c r="H60" s="14">
        <f t="shared" si="5"/>
        <v>447882.57700379769</v>
      </c>
      <c r="I60" s="13" t="e">
        <f t="shared" si="2"/>
        <v>#VALUE!</v>
      </c>
      <c r="J60" s="14" t="str">
        <f t="shared" si="6"/>
        <v/>
      </c>
      <c r="K60" s="14"/>
      <c r="L60" s="14" t="str">
        <f t="shared" si="8"/>
        <v/>
      </c>
      <c r="M60" s="4"/>
      <c r="N60" s="14" t="str">
        <f t="shared" si="10"/>
        <v/>
      </c>
    </row>
    <row r="61" spans="1:14" x14ac:dyDescent="0.25">
      <c r="A61" s="4">
        <v>40</v>
      </c>
      <c r="B61" s="7">
        <f t="shared" si="3"/>
        <v>43940</v>
      </c>
      <c r="C61" s="13">
        <f t="shared" si="4"/>
        <v>3586.0180311129725</v>
      </c>
      <c r="D61" s="14">
        <f t="shared" si="0"/>
        <v>3586.0180311129725</v>
      </c>
      <c r="E61" s="14">
        <f t="shared" si="11"/>
        <v>357.53112187726418</v>
      </c>
      <c r="F61" s="14">
        <f t="shared" si="12"/>
        <v>3228.4869092357085</v>
      </c>
      <c r="G61" s="14">
        <f t="shared" si="1"/>
        <v>0</v>
      </c>
      <c r="H61" s="14">
        <f t="shared" si="5"/>
        <v>447525.04588192044</v>
      </c>
      <c r="I61" s="13" t="e">
        <f t="shared" si="2"/>
        <v>#VALUE!</v>
      </c>
      <c r="J61" s="14" t="str">
        <f t="shared" si="6"/>
        <v/>
      </c>
      <c r="K61" s="14"/>
      <c r="L61" s="14" t="str">
        <f t="shared" si="8"/>
        <v/>
      </c>
      <c r="M61" s="4"/>
      <c r="N61" s="14" t="str">
        <f t="shared" si="10"/>
        <v/>
      </c>
    </row>
    <row r="62" spans="1:14" x14ac:dyDescent="0.25">
      <c r="A62" s="4">
        <v>41</v>
      </c>
      <c r="B62" s="7">
        <f t="shared" si="3"/>
        <v>43970</v>
      </c>
      <c r="C62" s="13">
        <f t="shared" si="4"/>
        <v>3586.0180311129725</v>
      </c>
      <c r="D62" s="14">
        <f t="shared" si="0"/>
        <v>3586.0180311129725</v>
      </c>
      <c r="E62" s="14">
        <f t="shared" si="11"/>
        <v>360.10832538079603</v>
      </c>
      <c r="F62" s="14">
        <f t="shared" si="12"/>
        <v>3225.9097057321765</v>
      </c>
      <c r="G62" s="14">
        <f t="shared" si="1"/>
        <v>0</v>
      </c>
      <c r="H62" s="14">
        <f t="shared" si="5"/>
        <v>447164.93755653966</v>
      </c>
      <c r="I62" s="13" t="e">
        <f t="shared" si="2"/>
        <v>#VALUE!</v>
      </c>
      <c r="J62" s="14" t="str">
        <f t="shared" si="6"/>
        <v/>
      </c>
      <c r="K62" s="14"/>
      <c r="L62" s="14" t="str">
        <f t="shared" si="8"/>
        <v/>
      </c>
      <c r="M62" s="4"/>
      <c r="N62" s="14" t="str">
        <f t="shared" si="10"/>
        <v/>
      </c>
    </row>
    <row r="63" spans="1:14" x14ac:dyDescent="0.25">
      <c r="A63" s="4">
        <v>42</v>
      </c>
      <c r="B63" s="7">
        <f t="shared" si="3"/>
        <v>44001</v>
      </c>
      <c r="C63" s="13">
        <f t="shared" si="4"/>
        <v>3586.0180311129729</v>
      </c>
      <c r="D63" s="14">
        <f t="shared" si="0"/>
        <v>3586.0180311129729</v>
      </c>
      <c r="E63" s="14">
        <f t="shared" si="11"/>
        <v>362.70410622624928</v>
      </c>
      <c r="F63" s="14">
        <f t="shared" si="12"/>
        <v>3223.3139248867237</v>
      </c>
      <c r="G63" s="14">
        <f t="shared" si="1"/>
        <v>0</v>
      </c>
      <c r="H63" s="14">
        <f t="shared" si="5"/>
        <v>446802.23345031339</v>
      </c>
      <c r="I63" s="13" t="e">
        <f t="shared" si="2"/>
        <v>#VALUE!</v>
      </c>
      <c r="J63" s="14" t="str">
        <f t="shared" si="6"/>
        <v/>
      </c>
      <c r="K63" s="14"/>
      <c r="L63" s="14" t="str">
        <f t="shared" si="8"/>
        <v/>
      </c>
      <c r="M63" s="4"/>
      <c r="N63" s="14" t="str">
        <f t="shared" si="10"/>
        <v/>
      </c>
    </row>
    <row r="64" spans="1:14" x14ac:dyDescent="0.25">
      <c r="A64" s="4">
        <v>43</v>
      </c>
      <c r="B64" s="7">
        <f t="shared" si="3"/>
        <v>44031</v>
      </c>
      <c r="C64" s="13">
        <f t="shared" si="4"/>
        <v>3586.0180311129725</v>
      </c>
      <c r="D64" s="14">
        <f t="shared" si="0"/>
        <v>3586.0180311129725</v>
      </c>
      <c r="E64" s="14">
        <f t="shared" si="11"/>
        <v>365.31859832529676</v>
      </c>
      <c r="F64" s="14">
        <f t="shared" si="12"/>
        <v>3220.699432787676</v>
      </c>
      <c r="G64" s="14">
        <f t="shared" si="1"/>
        <v>0</v>
      </c>
      <c r="H64" s="14">
        <f t="shared" si="5"/>
        <v>446436.91485198808</v>
      </c>
      <c r="I64" s="13" t="e">
        <f t="shared" si="2"/>
        <v>#VALUE!</v>
      </c>
      <c r="J64" s="14" t="str">
        <f t="shared" si="6"/>
        <v/>
      </c>
      <c r="K64" s="14"/>
      <c r="L64" s="14" t="str">
        <f t="shared" si="8"/>
        <v/>
      </c>
      <c r="M64" s="4"/>
      <c r="N64" s="14" t="str">
        <f t="shared" si="10"/>
        <v/>
      </c>
    </row>
    <row r="65" spans="1:14" x14ac:dyDescent="0.25">
      <c r="A65" s="4">
        <v>44</v>
      </c>
      <c r="B65" s="7">
        <f t="shared" si="3"/>
        <v>44062</v>
      </c>
      <c r="C65" s="13">
        <f t="shared" si="4"/>
        <v>3586.0180311129725</v>
      </c>
      <c r="D65" s="14">
        <f t="shared" si="0"/>
        <v>3586.0180311129725</v>
      </c>
      <c r="E65" s="14">
        <f t="shared" si="11"/>
        <v>367.95193655489163</v>
      </c>
      <c r="F65" s="14">
        <f t="shared" si="12"/>
        <v>3218.0660945580807</v>
      </c>
      <c r="G65" s="14">
        <f t="shared" si="1"/>
        <v>0</v>
      </c>
      <c r="H65" s="14">
        <f t="shared" si="5"/>
        <v>446068.96291543316</v>
      </c>
      <c r="I65" s="13" t="e">
        <f t="shared" si="2"/>
        <v>#VALUE!</v>
      </c>
      <c r="J65" s="14" t="str">
        <f t="shared" si="6"/>
        <v/>
      </c>
      <c r="K65" s="14"/>
      <c r="L65" s="14" t="str">
        <f t="shared" si="8"/>
        <v/>
      </c>
      <c r="M65" s="4"/>
      <c r="N65" s="14" t="str">
        <f t="shared" si="10"/>
        <v/>
      </c>
    </row>
    <row r="66" spans="1:14" x14ac:dyDescent="0.25">
      <c r="A66" s="4">
        <v>45</v>
      </c>
      <c r="B66" s="7">
        <f t="shared" si="3"/>
        <v>44093</v>
      </c>
      <c r="C66" s="13">
        <f t="shared" si="4"/>
        <v>3586.0180311129725</v>
      </c>
      <c r="D66" s="14">
        <f t="shared" si="0"/>
        <v>3586.0180311129725</v>
      </c>
      <c r="E66" s="14">
        <f t="shared" si="11"/>
        <v>370.60425676422477</v>
      </c>
      <c r="F66" s="14">
        <f t="shared" si="12"/>
        <v>3215.4137743487477</v>
      </c>
      <c r="G66" s="14">
        <f t="shared" si="1"/>
        <v>0</v>
      </c>
      <c r="H66" s="14">
        <f t="shared" si="5"/>
        <v>445698.35865866893</v>
      </c>
      <c r="I66" s="13" t="e">
        <f t="shared" si="2"/>
        <v>#VALUE!</v>
      </c>
      <c r="J66" s="14" t="str">
        <f t="shared" si="6"/>
        <v/>
      </c>
      <c r="K66" s="14"/>
      <c r="L66" s="14" t="str">
        <f t="shared" si="8"/>
        <v/>
      </c>
      <c r="M66" s="4"/>
      <c r="N66" s="14" t="str">
        <f t="shared" si="10"/>
        <v/>
      </c>
    </row>
    <row r="67" spans="1:14" x14ac:dyDescent="0.25">
      <c r="A67" s="4">
        <v>46</v>
      </c>
      <c r="B67" s="7">
        <f t="shared" si="3"/>
        <v>44123</v>
      </c>
      <c r="C67" s="13">
        <f t="shared" si="4"/>
        <v>3586.018031112972</v>
      </c>
      <c r="D67" s="14">
        <f t="shared" si="0"/>
        <v>3586.018031112972</v>
      </c>
      <c r="E67" s="14">
        <f t="shared" si="11"/>
        <v>373.27569578173376</v>
      </c>
      <c r="F67" s="14">
        <f t="shared" si="12"/>
        <v>3212.7423353312383</v>
      </c>
      <c r="G67" s="14">
        <f t="shared" si="1"/>
        <v>0</v>
      </c>
      <c r="H67" s="14">
        <f t="shared" si="5"/>
        <v>445325.08296288719</v>
      </c>
      <c r="I67" s="13" t="e">
        <f t="shared" si="2"/>
        <v>#VALUE!</v>
      </c>
      <c r="J67" s="14" t="str">
        <f t="shared" si="6"/>
        <v/>
      </c>
      <c r="K67" s="14"/>
      <c r="L67" s="14" t="str">
        <f t="shared" si="8"/>
        <v/>
      </c>
      <c r="M67" s="4"/>
      <c r="N67" s="14" t="str">
        <f t="shared" si="10"/>
        <v/>
      </c>
    </row>
    <row r="68" spans="1:14" x14ac:dyDescent="0.25">
      <c r="A68" s="4">
        <v>47</v>
      </c>
      <c r="B68" s="7">
        <f t="shared" si="3"/>
        <v>44154</v>
      </c>
      <c r="C68" s="13">
        <f t="shared" si="4"/>
        <v>3586.0180311129729</v>
      </c>
      <c r="D68" s="14">
        <f t="shared" si="0"/>
        <v>3586.0180311129729</v>
      </c>
      <c r="E68" s="14">
        <f t="shared" si="11"/>
        <v>375.96639142216037</v>
      </c>
      <c r="F68" s="14">
        <f t="shared" si="12"/>
        <v>3210.0516396908124</v>
      </c>
      <c r="G68" s="14">
        <f t="shared" si="1"/>
        <v>0</v>
      </c>
      <c r="H68" s="14">
        <f t="shared" si="5"/>
        <v>444949.11657146504</v>
      </c>
      <c r="I68" s="13" t="e">
        <f t="shared" si="2"/>
        <v>#VALUE!</v>
      </c>
      <c r="J68" s="14" t="str">
        <f t="shared" si="6"/>
        <v/>
      </c>
      <c r="K68" s="14"/>
      <c r="L68" s="14" t="str">
        <f t="shared" si="8"/>
        <v/>
      </c>
      <c r="M68" s="4"/>
      <c r="N68" s="14" t="str">
        <f t="shared" si="10"/>
        <v/>
      </c>
    </row>
    <row r="69" spans="1:14" x14ac:dyDescent="0.25">
      <c r="A69" s="4">
        <v>48</v>
      </c>
      <c r="B69" s="7">
        <f t="shared" si="3"/>
        <v>44184</v>
      </c>
      <c r="C69" s="13">
        <f t="shared" si="4"/>
        <v>3586.0180311129725</v>
      </c>
      <c r="D69" s="14">
        <f t="shared" si="0"/>
        <v>3586.0180311129725</v>
      </c>
      <c r="E69" s="14">
        <f t="shared" si="11"/>
        <v>378.67648249366175</v>
      </c>
      <c r="F69" s="14">
        <f t="shared" si="12"/>
        <v>3207.3415486193107</v>
      </c>
      <c r="G69" s="14">
        <f t="shared" si="1"/>
        <v>0</v>
      </c>
      <c r="H69" s="14">
        <f t="shared" si="5"/>
        <v>444570.4400889714</v>
      </c>
      <c r="I69" s="13" t="e">
        <f t="shared" si="2"/>
        <v>#VALUE!</v>
      </c>
      <c r="J69" s="14" t="str">
        <f t="shared" si="6"/>
        <v/>
      </c>
      <c r="K69" s="14"/>
      <c r="L69" s="14" t="str">
        <f t="shared" si="8"/>
        <v/>
      </c>
      <c r="M69" s="4"/>
      <c r="N69" s="14" t="str">
        <f t="shared" si="10"/>
        <v/>
      </c>
    </row>
    <row r="70" spans="1:14" x14ac:dyDescent="0.25">
      <c r="A70" s="4">
        <v>49</v>
      </c>
      <c r="B70" s="7">
        <f t="shared" si="3"/>
        <v>44215</v>
      </c>
      <c r="C70" s="13">
        <f t="shared" si="4"/>
        <v>3586.0180311129729</v>
      </c>
      <c r="D70" s="14">
        <f t="shared" si="0"/>
        <v>3586.0180311129729</v>
      </c>
      <c r="E70" s="14">
        <f t="shared" si="11"/>
        <v>381.40610880497019</v>
      </c>
      <c r="F70" s="14">
        <f t="shared" si="12"/>
        <v>3204.6119223080027</v>
      </c>
      <c r="G70" s="14">
        <f t="shared" si="1"/>
        <v>0</v>
      </c>
      <c r="H70" s="14">
        <f t="shared" ref="H70:H75" si="13">IF(E70="","",H69-E70)</f>
        <v>444189.03398016642</v>
      </c>
      <c r="I70" s="15"/>
      <c r="J70" s="14" t="str">
        <f t="shared" si="6"/>
        <v/>
      </c>
      <c r="K70" s="14"/>
      <c r="L70" s="14" t="str">
        <f t="shared" si="8"/>
        <v/>
      </c>
      <c r="M70" s="4"/>
      <c r="N70" s="14" t="str">
        <f t="shared" si="10"/>
        <v/>
      </c>
    </row>
    <row r="71" spans="1:14" x14ac:dyDescent="0.25">
      <c r="A71" s="4">
        <v>50</v>
      </c>
      <c r="B71" s="7">
        <f t="shared" si="3"/>
        <v>44246</v>
      </c>
      <c r="C71" s="13">
        <f t="shared" si="4"/>
        <v>3586.0180311129725</v>
      </c>
      <c r="D71" s="14">
        <f t="shared" si="0"/>
        <v>3586.0180311129725</v>
      </c>
      <c r="E71" s="14">
        <f t="shared" si="11"/>
        <v>384.15541117260597</v>
      </c>
      <c r="F71" s="14">
        <f t="shared" si="12"/>
        <v>3201.8626199403666</v>
      </c>
      <c r="G71" s="14">
        <f t="shared" si="1"/>
        <v>0</v>
      </c>
      <c r="H71" s="14">
        <f t="shared" si="13"/>
        <v>443804.87856899382</v>
      </c>
      <c r="I71" s="15"/>
      <c r="J71" s="14" t="str">
        <f t="shared" si="6"/>
        <v/>
      </c>
      <c r="K71" s="14"/>
      <c r="L71" s="14" t="str">
        <f t="shared" si="8"/>
        <v/>
      </c>
      <c r="M71" s="4"/>
      <c r="N71" s="14" t="str">
        <f t="shared" si="10"/>
        <v/>
      </c>
    </row>
    <row r="72" spans="1:14" x14ac:dyDescent="0.25">
      <c r="A72" s="4">
        <v>51</v>
      </c>
      <c r="B72" s="7">
        <f t="shared" si="3"/>
        <v>44274</v>
      </c>
      <c r="C72" s="13">
        <f t="shared" si="4"/>
        <v>3586.0180311129725</v>
      </c>
      <c r="D72" s="14">
        <f t="shared" si="0"/>
        <v>3586.0180311129725</v>
      </c>
      <c r="E72" s="14">
        <f t="shared" si="11"/>
        <v>386.92453142814185</v>
      </c>
      <c r="F72" s="14">
        <f t="shared" si="12"/>
        <v>3199.0934996848305</v>
      </c>
      <c r="G72" s="14">
        <f t="shared" si="1"/>
        <v>0</v>
      </c>
      <c r="H72" s="14">
        <f t="shared" si="13"/>
        <v>443417.95403756568</v>
      </c>
      <c r="I72" s="15"/>
      <c r="J72" s="14" t="str">
        <f t="shared" si="6"/>
        <v/>
      </c>
      <c r="K72" s="14"/>
      <c r="L72" s="14" t="str">
        <f t="shared" si="8"/>
        <v/>
      </c>
      <c r="M72" s="4"/>
      <c r="N72" s="14" t="str">
        <f t="shared" si="10"/>
        <v/>
      </c>
    </row>
    <row r="73" spans="1:14" x14ac:dyDescent="0.25">
      <c r="A73" s="4">
        <v>52</v>
      </c>
      <c r="B73" s="7">
        <f t="shared" si="3"/>
        <v>44305</v>
      </c>
      <c r="C73" s="13">
        <f t="shared" si="4"/>
        <v>3586.0180311129725</v>
      </c>
      <c r="D73" s="14">
        <f t="shared" si="0"/>
        <v>3586.0180311129725</v>
      </c>
      <c r="E73" s="14">
        <f t="shared" si="11"/>
        <v>389.71361242551978</v>
      </c>
      <c r="F73" s="14">
        <f t="shared" si="12"/>
        <v>3196.3044186874527</v>
      </c>
      <c r="G73" s="14">
        <f t="shared" si="1"/>
        <v>0</v>
      </c>
      <c r="H73" s="14">
        <f t="shared" si="13"/>
        <v>443028.24042514013</v>
      </c>
      <c r="I73" s="15"/>
      <c r="J73" s="14" t="str">
        <f t="shared" si="6"/>
        <v/>
      </c>
      <c r="K73" s="14"/>
      <c r="L73" s="14" t="str">
        <f t="shared" si="8"/>
        <v/>
      </c>
      <c r="M73" s="4"/>
      <c r="N73" s="14" t="str">
        <f t="shared" si="10"/>
        <v/>
      </c>
    </row>
    <row r="74" spans="1:14" x14ac:dyDescent="0.25">
      <c r="A74" s="4">
        <v>53</v>
      </c>
      <c r="B74" s="7">
        <f t="shared" si="3"/>
        <v>44335</v>
      </c>
      <c r="C74" s="13">
        <f t="shared" si="4"/>
        <v>3586.0180311129725</v>
      </c>
      <c r="D74" s="14">
        <f t="shared" si="0"/>
        <v>3586.0180311129725</v>
      </c>
      <c r="E74" s="14">
        <f t="shared" si="11"/>
        <v>392.52279804842044</v>
      </c>
      <c r="F74" s="14">
        <f t="shared" si="12"/>
        <v>3193.4952330645519</v>
      </c>
      <c r="G74" s="14">
        <f t="shared" si="1"/>
        <v>0</v>
      </c>
      <c r="H74" s="14">
        <f t="shared" si="13"/>
        <v>442635.71762709168</v>
      </c>
      <c r="I74" s="15"/>
      <c r="J74" s="14" t="str">
        <f t="shared" si="6"/>
        <v/>
      </c>
      <c r="K74" s="14"/>
      <c r="L74" s="14" t="str">
        <f t="shared" si="8"/>
        <v/>
      </c>
      <c r="M74" s="4"/>
      <c r="N74" s="14" t="str">
        <f t="shared" si="10"/>
        <v/>
      </c>
    </row>
    <row r="75" spans="1:14" x14ac:dyDescent="0.25">
      <c r="A75" s="4">
        <v>54</v>
      </c>
      <c r="B75" s="7">
        <f t="shared" si="3"/>
        <v>44366</v>
      </c>
      <c r="C75" s="13">
        <f t="shared" si="4"/>
        <v>3586.018031112972</v>
      </c>
      <c r="D75" s="14">
        <f t="shared" si="0"/>
        <v>3586.018031112972</v>
      </c>
      <c r="E75" s="14">
        <f t="shared" si="11"/>
        <v>395.35223321768609</v>
      </c>
      <c r="F75" s="14">
        <f t="shared" si="12"/>
        <v>3190.6657978952858</v>
      </c>
      <c r="G75" s="14">
        <f t="shared" si="1"/>
        <v>0</v>
      </c>
      <c r="H75" s="14">
        <f t="shared" si="13"/>
        <v>442240.365393874</v>
      </c>
      <c r="I75" s="15"/>
      <c r="J75" s="14" t="str">
        <f t="shared" si="6"/>
        <v/>
      </c>
      <c r="K75" s="14"/>
      <c r="L75" s="14" t="str">
        <f t="shared" si="8"/>
        <v/>
      </c>
      <c r="M75" s="4"/>
      <c r="N75" s="14" t="str">
        <f t="shared" si="10"/>
        <v/>
      </c>
    </row>
    <row r="76" spans="1:14" x14ac:dyDescent="0.25">
      <c r="A76" s="4">
        <v>55</v>
      </c>
      <c r="B76" s="7">
        <f t="shared" si="3"/>
        <v>44396</v>
      </c>
      <c r="C76" s="13">
        <f t="shared" si="4"/>
        <v>3586.0180311129725</v>
      </c>
      <c r="D76" s="14">
        <f t="shared" si="0"/>
        <v>3586.0180311129725</v>
      </c>
      <c r="E76" s="14">
        <f t="shared" si="11"/>
        <v>398.20206389879684</v>
      </c>
      <c r="F76" s="14">
        <f t="shared" ref="F76:F125" si="14">IF(OR(H75&lt;=0,E76=""),"",H75*$D$6*DAYS360(B75,B76)/36000)</f>
        <v>3187.8159672141755</v>
      </c>
      <c r="G76" s="14">
        <f t="shared" si="1"/>
        <v>0</v>
      </c>
      <c r="H76" s="14">
        <f t="shared" ref="H76:H88" si="15">IF(E76="","",H75-E76)</f>
        <v>441842.16332997521</v>
      </c>
      <c r="I76" s="15"/>
      <c r="J76" s="14" t="str">
        <f t="shared" si="6"/>
        <v/>
      </c>
      <c r="K76" s="14"/>
      <c r="L76" s="14" t="str">
        <f t="shared" si="8"/>
        <v/>
      </c>
      <c r="M76" s="4"/>
      <c r="N76" s="14" t="str">
        <f t="shared" si="10"/>
        <v/>
      </c>
    </row>
    <row r="77" spans="1:14" x14ac:dyDescent="0.25">
      <c r="A77" s="4">
        <v>56</v>
      </c>
      <c r="B77" s="7">
        <f t="shared" si="3"/>
        <v>44427</v>
      </c>
      <c r="C77" s="13">
        <f t="shared" si="4"/>
        <v>3586.018031112972</v>
      </c>
      <c r="D77" s="14">
        <f t="shared" si="0"/>
        <v>3586.018031112972</v>
      </c>
      <c r="E77" s="14">
        <f t="shared" si="11"/>
        <v>401.07243710940065</v>
      </c>
      <c r="F77" s="14">
        <f t="shared" si="14"/>
        <v>3184.9455940035714</v>
      </c>
      <c r="G77" s="14">
        <f t="shared" si="1"/>
        <v>0</v>
      </c>
      <c r="H77" s="14">
        <f t="shared" si="15"/>
        <v>441441.09089286579</v>
      </c>
      <c r="I77" s="15"/>
      <c r="J77" s="14" t="str">
        <f t="shared" si="6"/>
        <v/>
      </c>
      <c r="K77" s="14"/>
      <c r="L77" s="14" t="str">
        <f t="shared" si="8"/>
        <v/>
      </c>
      <c r="M77" s="4"/>
      <c r="N77" s="14" t="str">
        <f t="shared" si="10"/>
        <v/>
      </c>
    </row>
    <row r="78" spans="1:14" x14ac:dyDescent="0.25">
      <c r="A78" s="4">
        <v>57</v>
      </c>
      <c r="B78" s="7">
        <f t="shared" si="3"/>
        <v>44458</v>
      </c>
      <c r="C78" s="13">
        <f t="shared" si="4"/>
        <v>3586.0180311129716</v>
      </c>
      <c r="D78" s="14">
        <f t="shared" si="0"/>
        <v>3586.0180311129716</v>
      </c>
      <c r="E78" s="14">
        <f t="shared" si="11"/>
        <v>403.96350092689755</v>
      </c>
      <c r="F78" s="14">
        <f t="shared" si="14"/>
        <v>3182.0545301860739</v>
      </c>
      <c r="G78" s="14">
        <f t="shared" si="1"/>
        <v>0</v>
      </c>
      <c r="H78" s="14">
        <f t="shared" si="15"/>
        <v>441037.12739193888</v>
      </c>
      <c r="I78" s="15"/>
      <c r="J78" s="14" t="str">
        <f t="shared" si="6"/>
        <v/>
      </c>
      <c r="K78" s="14"/>
      <c r="L78" s="14" t="str">
        <f t="shared" si="8"/>
        <v/>
      </c>
      <c r="M78" s="4"/>
      <c r="N78" s="14" t="str">
        <f t="shared" si="10"/>
        <v/>
      </c>
    </row>
    <row r="79" spans="1:14" x14ac:dyDescent="0.25">
      <c r="A79" s="4">
        <v>58</v>
      </c>
      <c r="B79" s="7">
        <f t="shared" si="3"/>
        <v>44488</v>
      </c>
      <c r="C79" s="13">
        <f t="shared" si="4"/>
        <v>3586.0180311129716</v>
      </c>
      <c r="D79" s="14">
        <f t="shared" si="0"/>
        <v>3586.0180311129716</v>
      </c>
      <c r="E79" s="14">
        <f t="shared" si="11"/>
        <v>406.87540449607894</v>
      </c>
      <c r="F79" s="14">
        <f t="shared" si="14"/>
        <v>3179.1426266168928</v>
      </c>
      <c r="G79" s="14">
        <f t="shared" si="1"/>
        <v>0</v>
      </c>
      <c r="H79" s="14">
        <f t="shared" si="15"/>
        <v>440630.25198744278</v>
      </c>
      <c r="I79" s="15"/>
      <c r="J79" s="14" t="str">
        <f t="shared" si="6"/>
        <v/>
      </c>
      <c r="K79" s="14"/>
      <c r="L79" s="14" t="str">
        <f t="shared" si="8"/>
        <v/>
      </c>
      <c r="M79" s="4"/>
      <c r="N79" s="14" t="str">
        <f t="shared" si="10"/>
        <v/>
      </c>
    </row>
    <row r="80" spans="1:14" x14ac:dyDescent="0.25">
      <c r="A80" s="4">
        <v>59</v>
      </c>
      <c r="B80" s="7">
        <f t="shared" si="3"/>
        <v>44519</v>
      </c>
      <c r="C80" s="13">
        <f t="shared" si="4"/>
        <v>3586.018031112972</v>
      </c>
      <c r="D80" s="14">
        <f t="shared" si="0"/>
        <v>3586.018031112972</v>
      </c>
      <c r="E80" s="14">
        <f t="shared" si="11"/>
        <v>409.80829803682167</v>
      </c>
      <c r="F80" s="14">
        <f t="shared" si="14"/>
        <v>3176.2097330761503</v>
      </c>
      <c r="G80" s="14">
        <f t="shared" si="1"/>
        <v>0</v>
      </c>
      <c r="H80" s="14">
        <f t="shared" si="15"/>
        <v>440220.44368940598</v>
      </c>
      <c r="I80" s="15"/>
      <c r="J80" s="14" t="str">
        <f t="shared" si="6"/>
        <v/>
      </c>
      <c r="K80" s="14"/>
      <c r="L80" s="14" t="str">
        <f t="shared" si="8"/>
        <v/>
      </c>
      <c r="M80" s="4"/>
      <c r="N80" s="14" t="str">
        <f t="shared" si="10"/>
        <v/>
      </c>
    </row>
    <row r="81" spans="1:14" x14ac:dyDescent="0.25">
      <c r="A81" s="4">
        <v>60</v>
      </c>
      <c r="B81" s="7">
        <f t="shared" si="3"/>
        <v>44549</v>
      </c>
      <c r="C81" s="13">
        <f t="shared" si="4"/>
        <v>3586.018031112972</v>
      </c>
      <c r="D81" s="14">
        <f t="shared" si="0"/>
        <v>3586.018031112972</v>
      </c>
      <c r="E81" s="14">
        <f t="shared" si="11"/>
        <v>412.76233285183702</v>
      </c>
      <c r="F81" s="14">
        <f t="shared" si="14"/>
        <v>3173.255698261135</v>
      </c>
      <c r="G81" s="14">
        <f t="shared" si="1"/>
        <v>0</v>
      </c>
      <c r="H81" s="14">
        <f t="shared" si="15"/>
        <v>439807.68135655415</v>
      </c>
      <c r="I81" s="15"/>
      <c r="J81" s="14" t="str">
        <f t="shared" si="6"/>
        <v/>
      </c>
      <c r="K81" s="14"/>
      <c r="L81" s="14" t="str">
        <f t="shared" si="8"/>
        <v/>
      </c>
      <c r="M81" s="4"/>
      <c r="N81" s="14" t="str">
        <f t="shared" si="10"/>
        <v/>
      </c>
    </row>
    <row r="82" spans="1:14" x14ac:dyDescent="0.25">
      <c r="A82" s="4">
        <v>61</v>
      </c>
      <c r="B82" s="7">
        <f t="shared" si="3"/>
        <v>44580</v>
      </c>
      <c r="C82" s="13">
        <f t="shared" si="4"/>
        <v>3586.018031112972</v>
      </c>
      <c r="D82" s="14">
        <f t="shared" si="0"/>
        <v>3586.018031112972</v>
      </c>
      <c r="E82" s="14">
        <f t="shared" si="11"/>
        <v>415.73766133447731</v>
      </c>
      <c r="F82" s="14">
        <f t="shared" si="14"/>
        <v>3170.2803697784948</v>
      </c>
      <c r="G82" s="14">
        <f t="shared" si="1"/>
        <v>0</v>
      </c>
      <c r="H82" s="14">
        <f t="shared" si="15"/>
        <v>439391.9436952197</v>
      </c>
      <c r="I82" s="15"/>
      <c r="J82" s="14" t="str">
        <f t="shared" si="6"/>
        <v/>
      </c>
      <c r="K82" s="14"/>
      <c r="L82" s="14" t="str">
        <f t="shared" si="8"/>
        <v/>
      </c>
      <c r="M82" s="4"/>
      <c r="N82" s="14" t="str">
        <f t="shared" si="10"/>
        <v/>
      </c>
    </row>
    <row r="83" spans="1:14" x14ac:dyDescent="0.25">
      <c r="A83" s="4">
        <v>62</v>
      </c>
      <c r="B83" s="7">
        <f t="shared" si="3"/>
        <v>44611</v>
      </c>
      <c r="C83" s="13">
        <f t="shared" si="4"/>
        <v>3586.0180311129725</v>
      </c>
      <c r="D83" s="14">
        <f t="shared" si="0"/>
        <v>3586.0180311129725</v>
      </c>
      <c r="E83" s="14">
        <f t="shared" si="11"/>
        <v>418.73443697659673</v>
      </c>
      <c r="F83" s="14">
        <f t="shared" si="14"/>
        <v>3167.2835941363755</v>
      </c>
      <c r="G83" s="14">
        <f t="shared" si="1"/>
        <v>0</v>
      </c>
      <c r="H83" s="14">
        <f t="shared" si="15"/>
        <v>438973.20925824309</v>
      </c>
      <c r="I83" s="15"/>
      <c r="J83" s="14" t="str">
        <f t="shared" si="6"/>
        <v/>
      </c>
      <c r="K83" s="14"/>
      <c r="L83" s="14" t="str">
        <f t="shared" si="8"/>
        <v/>
      </c>
      <c r="M83" s="4"/>
      <c r="N83" s="14" t="str">
        <f t="shared" si="10"/>
        <v/>
      </c>
    </row>
    <row r="84" spans="1:14" x14ac:dyDescent="0.25">
      <c r="A84" s="4">
        <v>63</v>
      </c>
      <c r="B84" s="7">
        <f t="shared" si="3"/>
        <v>44639</v>
      </c>
      <c r="C84" s="13">
        <f t="shared" si="4"/>
        <v>3586.0180311129725</v>
      </c>
      <c r="D84" s="14">
        <f t="shared" si="0"/>
        <v>3586.0180311129725</v>
      </c>
      <c r="E84" s="14">
        <f t="shared" si="11"/>
        <v>421.75281437646964</v>
      </c>
      <c r="F84" s="14">
        <f t="shared" si="14"/>
        <v>3164.2652167365027</v>
      </c>
      <c r="G84" s="14">
        <f t="shared" si="1"/>
        <v>0</v>
      </c>
      <c r="H84" s="14">
        <f t="shared" si="15"/>
        <v>438551.4564438666</v>
      </c>
      <c r="I84" s="15"/>
      <c r="J84" s="14" t="str">
        <f t="shared" si="6"/>
        <v/>
      </c>
      <c r="K84" s="14"/>
      <c r="L84" s="14" t="str">
        <f t="shared" si="8"/>
        <v/>
      </c>
      <c r="M84" s="4"/>
      <c r="N84" s="14" t="str">
        <f t="shared" si="10"/>
        <v/>
      </c>
    </row>
    <row r="85" spans="1:14" x14ac:dyDescent="0.25">
      <c r="A85" s="4">
        <v>64</v>
      </c>
      <c r="B85" s="7">
        <f t="shared" si="3"/>
        <v>44670</v>
      </c>
      <c r="C85" s="13">
        <f t="shared" si="4"/>
        <v>3586.0180311129716</v>
      </c>
      <c r="D85" s="14">
        <f t="shared" si="0"/>
        <v>3586.0180311129716</v>
      </c>
      <c r="E85" s="14">
        <f t="shared" si="11"/>
        <v>424.79294924676668</v>
      </c>
      <c r="F85" s="14">
        <f t="shared" si="14"/>
        <v>3161.2250818662051</v>
      </c>
      <c r="G85" s="14">
        <f t="shared" si="1"/>
        <v>0</v>
      </c>
      <c r="H85" s="14">
        <f t="shared" si="15"/>
        <v>438126.66349461983</v>
      </c>
      <c r="I85" s="15"/>
      <c r="J85" s="14" t="str">
        <f t="shared" si="6"/>
        <v/>
      </c>
      <c r="K85" s="14"/>
      <c r="L85" s="14" t="str">
        <f t="shared" si="8"/>
        <v/>
      </c>
      <c r="M85" s="4"/>
      <c r="N85" s="14" t="str">
        <f t="shared" si="10"/>
        <v/>
      </c>
    </row>
    <row r="86" spans="1:14" x14ac:dyDescent="0.25">
      <c r="A86" s="4">
        <v>65</v>
      </c>
      <c r="B86" s="7">
        <f t="shared" si="3"/>
        <v>44700</v>
      </c>
      <c r="C86" s="13">
        <f t="shared" si="4"/>
        <v>3586.0180311129716</v>
      </c>
      <c r="D86" s="14">
        <f t="shared" si="0"/>
        <v>3586.0180311129716</v>
      </c>
      <c r="E86" s="14">
        <f t="shared" si="11"/>
        <v>427.85499842258707</v>
      </c>
      <c r="F86" s="14">
        <f t="shared" si="14"/>
        <v>3158.1630326903846</v>
      </c>
      <c r="G86" s="14">
        <f t="shared" si="1"/>
        <v>0</v>
      </c>
      <c r="H86" s="14">
        <f t="shared" si="15"/>
        <v>437698.80849619722</v>
      </c>
      <c r="I86" s="15"/>
      <c r="J86" s="14" t="str">
        <f t="shared" si="6"/>
        <v/>
      </c>
      <c r="K86" s="14"/>
      <c r="L86" s="14" t="str">
        <f t="shared" si="8"/>
        <v/>
      </c>
      <c r="M86" s="4"/>
      <c r="N86" s="14" t="str">
        <f t="shared" si="10"/>
        <v/>
      </c>
    </row>
    <row r="87" spans="1:14" x14ac:dyDescent="0.25">
      <c r="A87" s="4">
        <v>66</v>
      </c>
      <c r="B87" s="7">
        <f t="shared" si="3"/>
        <v>44731</v>
      </c>
      <c r="C87" s="13">
        <f t="shared" ref="C87:C125" si="16">D87+G87</f>
        <v>3586.0180311129716</v>
      </c>
      <c r="D87" s="14">
        <f t="shared" ref="D87:D125" si="17">E87+F87</f>
        <v>3586.0180311129716</v>
      </c>
      <c r="E87" s="14">
        <f t="shared" si="11"/>
        <v>430.93911986955004</v>
      </c>
      <c r="F87" s="14">
        <f t="shared" si="14"/>
        <v>3155.0789112434218</v>
      </c>
      <c r="G87" s="14">
        <f t="shared" ref="G87:G150" si="18">F$17</f>
        <v>0</v>
      </c>
      <c r="H87" s="14">
        <f t="shared" si="15"/>
        <v>437267.86937632767</v>
      </c>
      <c r="I87" s="15"/>
      <c r="J87" s="14" t="str">
        <f t="shared" si="6"/>
        <v/>
      </c>
      <c r="K87" s="14"/>
      <c r="L87" s="14" t="str">
        <f t="shared" si="8"/>
        <v/>
      </c>
      <c r="M87" s="4"/>
      <c r="N87" s="14" t="str">
        <f t="shared" si="10"/>
        <v/>
      </c>
    </row>
    <row r="88" spans="1:14" x14ac:dyDescent="0.25">
      <c r="A88" s="4">
        <v>67</v>
      </c>
      <c r="B88" s="7">
        <f t="shared" ref="B88:B151" si="19">IF(B87=" "," ",IF(DATE(YEAR(B87),MONTH(B87)+1,DAY(B87))&gt;$H$14," ",DATE(YEAR(B87),MONTH(B87)+1,DAY(B87))))</f>
        <v>44761</v>
      </c>
      <c r="C88" s="13">
        <f t="shared" si="16"/>
        <v>3586.018031112972</v>
      </c>
      <c r="D88" s="14">
        <f t="shared" si="17"/>
        <v>3586.018031112972</v>
      </c>
      <c r="E88" s="14">
        <f t="shared" si="11"/>
        <v>434.04547269194302</v>
      </c>
      <c r="F88" s="14">
        <f t="shared" si="14"/>
        <v>3151.9725584210291</v>
      </c>
      <c r="G88" s="14">
        <f t="shared" si="18"/>
        <v>0</v>
      </c>
      <c r="H88" s="14">
        <f t="shared" si="15"/>
        <v>436833.82390363573</v>
      </c>
      <c r="I88" s="15"/>
      <c r="J88" s="14" t="str">
        <f t="shared" ref="J88:J125" si="20">IF(K87="","",K88+L88)</f>
        <v/>
      </c>
      <c r="K88" s="14"/>
      <c r="L88" s="14" t="str">
        <f t="shared" ref="L88:L125" si="21">IF(OR(N87&lt;=0,K88=""),"",N87*$D$6*DAYS360(B87,B88)/36000)</f>
        <v/>
      </c>
      <c r="M88" s="4"/>
      <c r="N88" s="14" t="str">
        <f t="shared" ref="N88:N125" si="22">IF(K88="","",N87-K88)</f>
        <v/>
      </c>
    </row>
    <row r="89" spans="1:14" x14ac:dyDescent="0.25">
      <c r="A89" s="4">
        <v>68</v>
      </c>
      <c r="B89" s="7">
        <f t="shared" si="19"/>
        <v>44792</v>
      </c>
      <c r="C89" s="13">
        <f t="shared" si="16"/>
        <v>3586.0180311129716</v>
      </c>
      <c r="D89" s="14">
        <f t="shared" si="17"/>
        <v>3586.0180311129716</v>
      </c>
      <c r="E89" s="14">
        <f t="shared" ref="E89:E125" si="23">IF(ISERR(ABS(PPMT($D$6/1200,A89,$D$5,$D$4)))," ",ABS(PPMT($D$6/1200,A89,$D$5,$D$4)))</f>
        <v>437.17421714093075</v>
      </c>
      <c r="F89" s="14">
        <f t="shared" si="14"/>
        <v>3148.8438139720411</v>
      </c>
      <c r="G89" s="14">
        <f t="shared" si="18"/>
        <v>0</v>
      </c>
      <c r="H89" s="14">
        <f t="shared" ref="H89" si="24">IF(E89="","",H88-E89)</f>
        <v>436396.64968649478</v>
      </c>
      <c r="I89" s="15"/>
      <c r="J89" s="14" t="str">
        <f t="shared" si="20"/>
        <v/>
      </c>
      <c r="K89" s="14"/>
      <c r="L89" s="14" t="str">
        <f t="shared" si="21"/>
        <v/>
      </c>
      <c r="M89" s="4"/>
      <c r="N89" s="14" t="str">
        <f t="shared" si="22"/>
        <v/>
      </c>
    </row>
    <row r="90" spans="1:14" x14ac:dyDescent="0.25">
      <c r="A90" s="4">
        <v>69</v>
      </c>
      <c r="B90" s="7">
        <f t="shared" si="19"/>
        <v>44823</v>
      </c>
      <c r="C90" s="13">
        <f t="shared" si="16"/>
        <v>3586.0180311129716</v>
      </c>
      <c r="D90" s="14">
        <f t="shared" si="17"/>
        <v>3586.0180311129716</v>
      </c>
      <c r="E90" s="14">
        <f t="shared" si="23"/>
        <v>440.32551462282163</v>
      </c>
      <c r="F90" s="14">
        <f t="shared" si="14"/>
        <v>3145.69251649015</v>
      </c>
      <c r="G90" s="14">
        <f t="shared" si="18"/>
        <v>0</v>
      </c>
      <c r="H90" s="14">
        <f t="shared" ref="H90:H102" si="25">IF(E90="","",H89-E90)</f>
        <v>435956.32417187194</v>
      </c>
      <c r="I90" s="15"/>
      <c r="J90" s="14" t="str">
        <f t="shared" si="20"/>
        <v/>
      </c>
      <c r="K90" s="14"/>
      <c r="L90" s="14" t="str">
        <f t="shared" si="21"/>
        <v/>
      </c>
      <c r="M90" s="4"/>
      <c r="N90" s="14" t="str">
        <f t="shared" si="22"/>
        <v/>
      </c>
    </row>
    <row r="91" spans="1:14" x14ac:dyDescent="0.25">
      <c r="A91" s="4">
        <v>70</v>
      </c>
      <c r="B91" s="7">
        <f t="shared" si="19"/>
        <v>44853</v>
      </c>
      <c r="C91" s="13">
        <f t="shared" si="16"/>
        <v>3586.0180311129716</v>
      </c>
      <c r="D91" s="14">
        <f t="shared" si="17"/>
        <v>3586.0180311129716</v>
      </c>
      <c r="E91" s="14">
        <f t="shared" si="23"/>
        <v>443.49952770739441</v>
      </c>
      <c r="F91" s="14">
        <f t="shared" si="14"/>
        <v>3142.5185034055771</v>
      </c>
      <c r="G91" s="14">
        <f t="shared" si="18"/>
        <v>0</v>
      </c>
      <c r="H91" s="14">
        <f t="shared" si="25"/>
        <v>435512.82464416453</v>
      </c>
      <c r="I91" s="15"/>
      <c r="J91" s="14" t="str">
        <f t="shared" si="20"/>
        <v/>
      </c>
      <c r="K91" s="14"/>
      <c r="L91" s="14" t="str">
        <f t="shared" si="21"/>
        <v/>
      </c>
      <c r="M91" s="4"/>
      <c r="N91" s="14" t="str">
        <f t="shared" si="22"/>
        <v/>
      </c>
    </row>
    <row r="92" spans="1:14" x14ac:dyDescent="0.25">
      <c r="A92" s="4">
        <v>71</v>
      </c>
      <c r="B92" s="7">
        <f t="shared" si="19"/>
        <v>44884</v>
      </c>
      <c r="C92" s="13">
        <f t="shared" si="16"/>
        <v>3586.0180311129711</v>
      </c>
      <c r="D92" s="14">
        <f t="shared" si="17"/>
        <v>3586.0180311129711</v>
      </c>
      <c r="E92" s="14">
        <f t="shared" si="23"/>
        <v>446.69642013628516</v>
      </c>
      <c r="F92" s="14">
        <f t="shared" si="14"/>
        <v>3139.3216109766859</v>
      </c>
      <c r="G92" s="14">
        <f t="shared" si="18"/>
        <v>0</v>
      </c>
      <c r="H92" s="14">
        <f t="shared" si="25"/>
        <v>435066.12822402827</v>
      </c>
      <c r="I92" s="15"/>
      <c r="J92" s="14" t="str">
        <f t="shared" si="20"/>
        <v/>
      </c>
      <c r="K92" s="14"/>
      <c r="L92" s="14" t="str">
        <f t="shared" si="21"/>
        <v/>
      </c>
      <c r="M92" s="4"/>
      <c r="N92" s="14" t="str">
        <f t="shared" si="22"/>
        <v/>
      </c>
    </row>
    <row r="93" spans="1:14" x14ac:dyDescent="0.25">
      <c r="A93" s="4">
        <v>72</v>
      </c>
      <c r="B93" s="7">
        <f t="shared" si="19"/>
        <v>44914</v>
      </c>
      <c r="C93" s="13">
        <f t="shared" si="16"/>
        <v>3586.0180311129716</v>
      </c>
      <c r="D93" s="14">
        <f t="shared" si="17"/>
        <v>3586.0180311129716</v>
      </c>
      <c r="E93" s="14">
        <f t="shared" si="23"/>
        <v>449.91635683143437</v>
      </c>
      <c r="F93" s="14">
        <f t="shared" si="14"/>
        <v>3136.1016742815373</v>
      </c>
      <c r="G93" s="14">
        <f t="shared" si="18"/>
        <v>0</v>
      </c>
      <c r="H93" s="14">
        <f t="shared" si="25"/>
        <v>434616.21186719683</v>
      </c>
      <c r="I93" s="15"/>
      <c r="J93" s="14" t="str">
        <f t="shared" si="20"/>
        <v/>
      </c>
      <c r="K93" s="14"/>
      <c r="L93" s="14" t="str">
        <f t="shared" si="21"/>
        <v/>
      </c>
      <c r="M93" s="4"/>
      <c r="N93" s="14" t="str">
        <f t="shared" si="22"/>
        <v/>
      </c>
    </row>
    <row r="94" spans="1:14" x14ac:dyDescent="0.25">
      <c r="A94" s="4">
        <v>73</v>
      </c>
      <c r="B94" s="7">
        <f t="shared" si="19"/>
        <v>44945</v>
      </c>
      <c r="C94" s="13">
        <f t="shared" si="16"/>
        <v>3586.0180311129711</v>
      </c>
      <c r="D94" s="14">
        <f t="shared" si="17"/>
        <v>3586.0180311129711</v>
      </c>
      <c r="E94" s="14">
        <f t="shared" si="23"/>
        <v>453.15950390359427</v>
      </c>
      <c r="F94" s="14">
        <f t="shared" si="14"/>
        <v>3132.8585272093769</v>
      </c>
      <c r="G94" s="14">
        <f t="shared" si="18"/>
        <v>0</v>
      </c>
      <c r="H94" s="14">
        <f t="shared" si="25"/>
        <v>434163.05236329325</v>
      </c>
      <c r="I94" s="15"/>
      <c r="J94" s="14" t="str">
        <f t="shared" si="20"/>
        <v/>
      </c>
      <c r="K94" s="14"/>
      <c r="L94" s="14" t="str">
        <f t="shared" si="21"/>
        <v/>
      </c>
      <c r="M94" s="4"/>
      <c r="N94" s="14" t="str">
        <f t="shared" si="22"/>
        <v/>
      </c>
    </row>
    <row r="95" spans="1:14" x14ac:dyDescent="0.25">
      <c r="A95" s="4">
        <v>74</v>
      </c>
      <c r="B95" s="7">
        <f t="shared" si="19"/>
        <v>44976</v>
      </c>
      <c r="C95" s="13">
        <f t="shared" si="16"/>
        <v>3586.0180311129716</v>
      </c>
      <c r="D95" s="14">
        <f t="shared" si="17"/>
        <v>3586.0180311129716</v>
      </c>
      <c r="E95" s="14">
        <f t="shared" si="23"/>
        <v>456.42602866089936</v>
      </c>
      <c r="F95" s="14">
        <f t="shared" si="14"/>
        <v>3129.5920024520724</v>
      </c>
      <c r="G95" s="14">
        <f t="shared" si="18"/>
        <v>0</v>
      </c>
      <c r="H95" s="14">
        <f t="shared" si="25"/>
        <v>433706.62633463234</v>
      </c>
      <c r="I95" s="15"/>
      <c r="J95" s="14" t="str">
        <f t="shared" si="20"/>
        <v/>
      </c>
      <c r="K95" s="14"/>
      <c r="L95" s="14" t="str">
        <f t="shared" si="21"/>
        <v/>
      </c>
      <c r="M95" s="4"/>
      <c r="N95" s="14" t="str">
        <f t="shared" si="22"/>
        <v/>
      </c>
    </row>
    <row r="96" spans="1:14" x14ac:dyDescent="0.25">
      <c r="A96" s="4">
        <v>75</v>
      </c>
      <c r="B96" s="7">
        <f t="shared" si="19"/>
        <v>45004</v>
      </c>
      <c r="C96" s="13">
        <f t="shared" si="16"/>
        <v>3586.0180311129716</v>
      </c>
      <c r="D96" s="14">
        <f t="shared" si="17"/>
        <v>3586.0180311129716</v>
      </c>
      <c r="E96" s="14">
        <f t="shared" si="23"/>
        <v>459.71609961749664</v>
      </c>
      <c r="F96" s="14">
        <f t="shared" si="14"/>
        <v>3126.3019314954749</v>
      </c>
      <c r="G96" s="14">
        <f t="shared" si="18"/>
        <v>0</v>
      </c>
      <c r="H96" s="14">
        <f t="shared" si="25"/>
        <v>433246.91023501486</v>
      </c>
      <c r="I96" s="15"/>
      <c r="J96" s="14" t="str">
        <f t="shared" si="20"/>
        <v/>
      </c>
      <c r="K96" s="14"/>
      <c r="L96" s="14" t="str">
        <f t="shared" si="21"/>
        <v/>
      </c>
      <c r="M96" s="4"/>
      <c r="N96" s="14" t="str">
        <f t="shared" si="22"/>
        <v/>
      </c>
    </row>
    <row r="97" spans="1:14" x14ac:dyDescent="0.25">
      <c r="A97" s="4">
        <v>76</v>
      </c>
      <c r="B97" s="7">
        <f t="shared" si="19"/>
        <v>45035</v>
      </c>
      <c r="C97" s="13">
        <f t="shared" si="16"/>
        <v>3586.0180311129716</v>
      </c>
      <c r="D97" s="14">
        <f t="shared" si="17"/>
        <v>3586.0180311129716</v>
      </c>
      <c r="E97" s="14">
        <f t="shared" si="23"/>
        <v>463.02988650223938</v>
      </c>
      <c r="F97" s="14">
        <f t="shared" si="14"/>
        <v>3122.988144610732</v>
      </c>
      <c r="G97" s="14">
        <f t="shared" si="18"/>
        <v>0</v>
      </c>
      <c r="H97" s="14">
        <f t="shared" si="25"/>
        <v>432783.88034851261</v>
      </c>
      <c r="I97" s="15"/>
      <c r="J97" s="14" t="str">
        <f t="shared" si="20"/>
        <v/>
      </c>
      <c r="K97" s="14"/>
      <c r="L97" s="14" t="str">
        <f t="shared" si="21"/>
        <v/>
      </c>
      <c r="M97" s="4"/>
      <c r="N97" s="14" t="str">
        <f t="shared" si="22"/>
        <v/>
      </c>
    </row>
    <row r="98" spans="1:14" x14ac:dyDescent="0.25">
      <c r="A98" s="4">
        <v>77</v>
      </c>
      <c r="B98" s="7">
        <f t="shared" si="19"/>
        <v>45065</v>
      </c>
      <c r="C98" s="13">
        <f t="shared" si="16"/>
        <v>3586.0180311129716</v>
      </c>
      <c r="D98" s="14">
        <f t="shared" si="17"/>
        <v>3586.0180311129716</v>
      </c>
      <c r="E98" s="14">
        <f t="shared" si="23"/>
        <v>466.36756026744297</v>
      </c>
      <c r="F98" s="14">
        <f t="shared" si="14"/>
        <v>3119.6504708455286</v>
      </c>
      <c r="G98" s="14">
        <f t="shared" si="18"/>
        <v>0</v>
      </c>
      <c r="H98" s="14">
        <f t="shared" si="25"/>
        <v>432317.51278824516</v>
      </c>
      <c r="I98" s="15"/>
      <c r="J98" s="14" t="str">
        <f t="shared" si="20"/>
        <v/>
      </c>
      <c r="K98" s="14"/>
      <c r="L98" s="14" t="str">
        <f t="shared" si="21"/>
        <v/>
      </c>
      <c r="M98" s="4"/>
      <c r="N98" s="14" t="str">
        <f t="shared" si="22"/>
        <v/>
      </c>
    </row>
    <row r="99" spans="1:14" x14ac:dyDescent="0.25">
      <c r="A99" s="4">
        <v>78</v>
      </c>
      <c r="B99" s="7">
        <f t="shared" si="19"/>
        <v>45096</v>
      </c>
      <c r="C99" s="13">
        <f t="shared" si="16"/>
        <v>3586.0180311129711</v>
      </c>
      <c r="D99" s="14">
        <f t="shared" si="17"/>
        <v>3586.0180311129711</v>
      </c>
      <c r="E99" s="14">
        <f t="shared" si="23"/>
        <v>469.7292930977041</v>
      </c>
      <c r="F99" s="14">
        <f t="shared" si="14"/>
        <v>3116.288738015267</v>
      </c>
      <c r="G99" s="14">
        <f t="shared" si="18"/>
        <v>0</v>
      </c>
      <c r="H99" s="14">
        <f t="shared" si="25"/>
        <v>431847.78349514748</v>
      </c>
      <c r="I99" s="15"/>
      <c r="J99" s="14" t="str">
        <f t="shared" si="20"/>
        <v/>
      </c>
      <c r="K99" s="14"/>
      <c r="L99" s="14" t="str">
        <f t="shared" si="21"/>
        <v/>
      </c>
      <c r="M99" s="4"/>
      <c r="N99" s="14" t="str">
        <f t="shared" si="22"/>
        <v/>
      </c>
    </row>
    <row r="100" spans="1:14" x14ac:dyDescent="0.25">
      <c r="A100" s="4">
        <v>79</v>
      </c>
      <c r="B100" s="7">
        <f t="shared" si="19"/>
        <v>45126</v>
      </c>
      <c r="C100" s="13">
        <f t="shared" si="16"/>
        <v>3586.0180311129716</v>
      </c>
      <c r="D100" s="14">
        <f t="shared" si="17"/>
        <v>3586.0180311129716</v>
      </c>
      <c r="E100" s="14">
        <f t="shared" si="23"/>
        <v>473.11525841878353</v>
      </c>
      <c r="F100" s="14">
        <f t="shared" si="14"/>
        <v>3112.9027726941881</v>
      </c>
      <c r="G100" s="14">
        <f t="shared" si="18"/>
        <v>0</v>
      </c>
      <c r="H100" s="14">
        <f t="shared" si="25"/>
        <v>431374.6682367287</v>
      </c>
      <c r="I100" s="15"/>
      <c r="J100" s="14" t="str">
        <f t="shared" si="20"/>
        <v/>
      </c>
      <c r="K100" s="14"/>
      <c r="L100" s="14" t="str">
        <f t="shared" si="21"/>
        <v/>
      </c>
      <c r="M100" s="4"/>
      <c r="N100" s="14" t="str">
        <f t="shared" si="22"/>
        <v/>
      </c>
    </row>
    <row r="101" spans="1:14" x14ac:dyDescent="0.25">
      <c r="A101" s="4">
        <v>80</v>
      </c>
      <c r="B101" s="7">
        <f t="shared" si="19"/>
        <v>45157</v>
      </c>
      <c r="C101" s="13">
        <f t="shared" si="16"/>
        <v>3586.0180311129716</v>
      </c>
      <c r="D101" s="14">
        <f t="shared" si="17"/>
        <v>3586.0180311129716</v>
      </c>
      <c r="E101" s="14">
        <f t="shared" si="23"/>
        <v>476.52563090655224</v>
      </c>
      <c r="F101" s="14">
        <f t="shared" si="14"/>
        <v>3109.4924002064195</v>
      </c>
      <c r="G101" s="14">
        <f t="shared" si="18"/>
        <v>0</v>
      </c>
      <c r="H101" s="14">
        <f t="shared" si="25"/>
        <v>430898.14260582213</v>
      </c>
      <c r="I101" s="15"/>
      <c r="J101" s="14" t="str">
        <f t="shared" si="20"/>
        <v/>
      </c>
      <c r="K101" s="14"/>
      <c r="L101" s="14" t="str">
        <f t="shared" si="21"/>
        <v/>
      </c>
      <c r="M101" s="4"/>
      <c r="N101" s="14" t="str">
        <f t="shared" si="22"/>
        <v/>
      </c>
    </row>
    <row r="102" spans="1:14" x14ac:dyDescent="0.25">
      <c r="A102" s="4">
        <v>81</v>
      </c>
      <c r="B102" s="7">
        <f t="shared" si="19"/>
        <v>45188</v>
      </c>
      <c r="C102" s="13">
        <f t="shared" si="16"/>
        <v>3586.0180311129716</v>
      </c>
      <c r="D102" s="14">
        <f t="shared" si="17"/>
        <v>3586.0180311129716</v>
      </c>
      <c r="E102" s="14">
        <f t="shared" si="23"/>
        <v>479.9605864960036</v>
      </c>
      <c r="F102" s="14">
        <f t="shared" si="14"/>
        <v>3106.057444616968</v>
      </c>
      <c r="G102" s="14">
        <f t="shared" si="18"/>
        <v>0</v>
      </c>
      <c r="H102" s="14">
        <f t="shared" si="25"/>
        <v>430418.18201932614</v>
      </c>
      <c r="I102" s="15"/>
      <c r="J102" s="14" t="str">
        <f t="shared" si="20"/>
        <v/>
      </c>
      <c r="K102" s="14"/>
      <c r="L102" s="14" t="str">
        <f t="shared" si="21"/>
        <v/>
      </c>
      <c r="M102" s="4"/>
      <c r="N102" s="14" t="str">
        <f t="shared" si="22"/>
        <v/>
      </c>
    </row>
    <row r="103" spans="1:14" x14ac:dyDescent="0.25">
      <c r="A103" s="4">
        <v>82</v>
      </c>
      <c r="B103" s="7">
        <f t="shared" si="19"/>
        <v>45218</v>
      </c>
      <c r="C103" s="13">
        <f t="shared" si="16"/>
        <v>3586.0180311129716</v>
      </c>
      <c r="D103" s="14">
        <f t="shared" si="17"/>
        <v>3586.0180311129716</v>
      </c>
      <c r="E103" s="14">
        <f t="shared" si="23"/>
        <v>483.42030239032897</v>
      </c>
      <c r="F103" s="14">
        <f t="shared" si="14"/>
        <v>3102.5977287226428</v>
      </c>
      <c r="G103" s="14">
        <f t="shared" si="18"/>
        <v>0</v>
      </c>
      <c r="H103" s="14">
        <f t="shared" ref="H103" si="26">IF(E103="","",H102-E103)</f>
        <v>429934.76171693578</v>
      </c>
      <c r="I103" s="15"/>
      <c r="J103" s="14" t="str">
        <f t="shared" si="20"/>
        <v/>
      </c>
      <c r="K103" s="14"/>
      <c r="L103" s="14" t="str">
        <f t="shared" si="21"/>
        <v/>
      </c>
      <c r="M103" s="4"/>
      <c r="N103" s="14" t="str">
        <f t="shared" si="22"/>
        <v/>
      </c>
    </row>
    <row r="104" spans="1:14" x14ac:dyDescent="0.25">
      <c r="A104" s="4">
        <v>83</v>
      </c>
      <c r="B104" s="7">
        <f t="shared" si="19"/>
        <v>45249</v>
      </c>
      <c r="C104" s="13">
        <f t="shared" si="16"/>
        <v>3586.0180311129716</v>
      </c>
      <c r="D104" s="14">
        <f t="shared" si="17"/>
        <v>3586.0180311129716</v>
      </c>
      <c r="E104" s="14">
        <f t="shared" si="23"/>
        <v>486.90495707005931</v>
      </c>
      <c r="F104" s="14">
        <f t="shared" si="14"/>
        <v>3099.1130740429121</v>
      </c>
      <c r="G104" s="14">
        <f t="shared" si="18"/>
        <v>0</v>
      </c>
      <c r="H104" s="14">
        <f t="shared" ref="H104:H116" si="27">IF(E104="","",H103-E104)</f>
        <v>429447.85675986571</v>
      </c>
      <c r="I104" s="15"/>
      <c r="J104" s="14" t="str">
        <f t="shared" si="20"/>
        <v/>
      </c>
      <c r="K104" s="14"/>
      <c r="L104" s="14" t="str">
        <f t="shared" si="21"/>
        <v/>
      </c>
      <c r="M104" s="4"/>
      <c r="N104" s="14" t="str">
        <f t="shared" si="22"/>
        <v/>
      </c>
    </row>
    <row r="105" spans="1:14" x14ac:dyDescent="0.25">
      <c r="A105" s="4">
        <v>84</v>
      </c>
      <c r="B105" s="7">
        <f t="shared" si="19"/>
        <v>45279</v>
      </c>
      <c r="C105" s="13">
        <f t="shared" si="16"/>
        <v>3586.0180311129716</v>
      </c>
      <c r="D105" s="14">
        <f t="shared" si="17"/>
        <v>3586.0180311129716</v>
      </c>
      <c r="E105" s="14">
        <f t="shared" si="23"/>
        <v>490.41473030227269</v>
      </c>
      <c r="F105" s="14">
        <f t="shared" si="14"/>
        <v>3095.6033008106988</v>
      </c>
      <c r="G105" s="14">
        <f t="shared" si="18"/>
        <v>0</v>
      </c>
      <c r="H105" s="14">
        <f t="shared" si="27"/>
        <v>428957.44202956342</v>
      </c>
      <c r="I105" s="15"/>
      <c r="J105" s="14" t="str">
        <f t="shared" si="20"/>
        <v/>
      </c>
      <c r="K105" s="14"/>
      <c r="L105" s="14" t="str">
        <f t="shared" si="21"/>
        <v/>
      </c>
      <c r="M105" s="4"/>
      <c r="N105" s="14" t="str">
        <f t="shared" si="22"/>
        <v/>
      </c>
    </row>
    <row r="106" spans="1:14" x14ac:dyDescent="0.25">
      <c r="A106" s="4">
        <v>85</v>
      </c>
      <c r="B106" s="7">
        <f t="shared" si="19"/>
        <v>45310</v>
      </c>
      <c r="C106" s="13">
        <f t="shared" si="16"/>
        <v>3586.0180311129716</v>
      </c>
      <c r="D106" s="14">
        <f t="shared" si="17"/>
        <v>3586.0180311129716</v>
      </c>
      <c r="E106" s="14">
        <f t="shared" si="23"/>
        <v>493.94980314986822</v>
      </c>
      <c r="F106" s="14">
        <f t="shared" si="14"/>
        <v>3092.0682279631033</v>
      </c>
      <c r="G106" s="14">
        <f t="shared" si="18"/>
        <v>0</v>
      </c>
      <c r="H106" s="14">
        <f t="shared" si="27"/>
        <v>428463.49222641357</v>
      </c>
      <c r="I106" s="15"/>
      <c r="J106" s="14" t="str">
        <f t="shared" si="20"/>
        <v/>
      </c>
      <c r="K106" s="14"/>
      <c r="L106" s="14" t="str">
        <f t="shared" si="21"/>
        <v/>
      </c>
      <c r="M106" s="4"/>
      <c r="N106" s="14" t="str">
        <f t="shared" si="22"/>
        <v/>
      </c>
    </row>
    <row r="107" spans="1:14" x14ac:dyDescent="0.25">
      <c r="A107" s="4">
        <v>86</v>
      </c>
      <c r="B107" s="7">
        <f t="shared" si="19"/>
        <v>45341</v>
      </c>
      <c r="C107" s="13">
        <f t="shared" si="16"/>
        <v>3586.0180311129716</v>
      </c>
      <c r="D107" s="14">
        <f t="shared" si="17"/>
        <v>3586.0180311129716</v>
      </c>
      <c r="E107" s="14">
        <f t="shared" si="23"/>
        <v>497.51035798090675</v>
      </c>
      <c r="F107" s="14">
        <f t="shared" si="14"/>
        <v>3088.5076731320646</v>
      </c>
      <c r="G107" s="14">
        <f t="shared" si="18"/>
        <v>0</v>
      </c>
      <c r="H107" s="14">
        <f t="shared" si="27"/>
        <v>427965.98186843266</v>
      </c>
      <c r="I107" s="15"/>
      <c r="J107" s="14" t="str">
        <f t="shared" si="20"/>
        <v/>
      </c>
      <c r="K107" s="14"/>
      <c r="L107" s="14" t="str">
        <f t="shared" si="21"/>
        <v/>
      </c>
      <c r="M107" s="4"/>
      <c r="N107" s="14" t="str">
        <f t="shared" si="22"/>
        <v/>
      </c>
    </row>
    <row r="108" spans="1:14" x14ac:dyDescent="0.25">
      <c r="A108" s="4">
        <v>87</v>
      </c>
      <c r="B108" s="7">
        <f t="shared" si="19"/>
        <v>45370</v>
      </c>
      <c r="C108" s="13">
        <f t="shared" si="16"/>
        <v>3586.0180311129711</v>
      </c>
      <c r="D108" s="14">
        <f t="shared" si="17"/>
        <v>3586.0180311129711</v>
      </c>
      <c r="E108" s="14">
        <f t="shared" si="23"/>
        <v>501.09657847801924</v>
      </c>
      <c r="F108" s="14">
        <f t="shared" si="14"/>
        <v>3084.9214526349519</v>
      </c>
      <c r="G108" s="14">
        <f t="shared" si="18"/>
        <v>0</v>
      </c>
      <c r="H108" s="14">
        <f t="shared" si="27"/>
        <v>427464.88528995466</v>
      </c>
      <c r="I108" s="15"/>
      <c r="J108" s="14" t="str">
        <f t="shared" si="20"/>
        <v/>
      </c>
      <c r="K108" s="14"/>
      <c r="L108" s="14" t="str">
        <f t="shared" si="21"/>
        <v/>
      </c>
      <c r="M108" s="4"/>
      <c r="N108" s="14" t="str">
        <f t="shared" si="22"/>
        <v/>
      </c>
    </row>
    <row r="109" spans="1:14" x14ac:dyDescent="0.25">
      <c r="A109" s="4">
        <v>88</v>
      </c>
      <c r="B109" s="7">
        <f t="shared" si="19"/>
        <v>45401</v>
      </c>
      <c r="C109" s="13">
        <f t="shared" si="16"/>
        <v>3586.0180311129711</v>
      </c>
      <c r="D109" s="14">
        <f t="shared" si="17"/>
        <v>3586.0180311129711</v>
      </c>
      <c r="E109" s="14">
        <f t="shared" si="23"/>
        <v>504.7086496478816</v>
      </c>
      <c r="F109" s="14">
        <f t="shared" si="14"/>
        <v>3081.3093814650897</v>
      </c>
      <c r="G109" s="14">
        <f t="shared" si="18"/>
        <v>0</v>
      </c>
      <c r="H109" s="14">
        <f t="shared" si="27"/>
        <v>426960.17664030677</v>
      </c>
      <c r="I109" s="15"/>
      <c r="J109" s="14" t="str">
        <f t="shared" si="20"/>
        <v/>
      </c>
      <c r="K109" s="14"/>
      <c r="L109" s="14" t="str">
        <f t="shared" si="21"/>
        <v/>
      </c>
      <c r="M109" s="4"/>
      <c r="N109" s="14" t="str">
        <f t="shared" si="22"/>
        <v/>
      </c>
    </row>
    <row r="110" spans="1:14" x14ac:dyDescent="0.25">
      <c r="A110" s="4">
        <v>89</v>
      </c>
      <c r="B110" s="7">
        <f t="shared" si="19"/>
        <v>45431</v>
      </c>
      <c r="C110" s="13">
        <f t="shared" si="16"/>
        <v>3586.0180311129711</v>
      </c>
      <c r="D110" s="14">
        <f t="shared" si="17"/>
        <v>3586.0180311129711</v>
      </c>
      <c r="E110" s="14">
        <f t="shared" si="23"/>
        <v>508.34675783076</v>
      </c>
      <c r="F110" s="14">
        <f t="shared" si="14"/>
        <v>3077.6712732822111</v>
      </c>
      <c r="G110" s="14">
        <f t="shared" si="18"/>
        <v>0</v>
      </c>
      <c r="H110" s="14">
        <f t="shared" si="27"/>
        <v>426451.82988247601</v>
      </c>
      <c r="I110" s="15"/>
      <c r="J110" s="14" t="str">
        <f t="shared" si="20"/>
        <v/>
      </c>
      <c r="K110" s="14"/>
      <c r="L110" s="14" t="str">
        <f t="shared" si="21"/>
        <v/>
      </c>
      <c r="M110" s="4"/>
      <c r="N110" s="14" t="str">
        <f t="shared" si="22"/>
        <v/>
      </c>
    </row>
    <row r="111" spans="1:14" x14ac:dyDescent="0.25">
      <c r="A111" s="4">
        <v>90</v>
      </c>
      <c r="B111" s="7">
        <f t="shared" si="19"/>
        <v>45462</v>
      </c>
      <c r="C111" s="13">
        <f t="shared" si="16"/>
        <v>3586.0180311129716</v>
      </c>
      <c r="D111" s="14">
        <f t="shared" si="17"/>
        <v>3586.0180311129716</v>
      </c>
      <c r="E111" s="14">
        <f t="shared" si="23"/>
        <v>512.01109071012343</v>
      </c>
      <c r="F111" s="14">
        <f t="shared" si="14"/>
        <v>3074.0069404028482</v>
      </c>
      <c r="G111" s="14">
        <f t="shared" si="18"/>
        <v>0</v>
      </c>
      <c r="H111" s="14">
        <f t="shared" si="27"/>
        <v>425939.81879176589</v>
      </c>
      <c r="I111" s="15"/>
      <c r="J111" s="14" t="str">
        <f t="shared" si="20"/>
        <v/>
      </c>
      <c r="K111" s="14"/>
      <c r="L111" s="14" t="str">
        <f t="shared" si="21"/>
        <v/>
      </c>
      <c r="M111" s="4"/>
      <c r="N111" s="14" t="str">
        <f t="shared" si="22"/>
        <v/>
      </c>
    </row>
    <row r="112" spans="1:14" x14ac:dyDescent="0.25">
      <c r="A112" s="4">
        <v>91</v>
      </c>
      <c r="B112" s="7">
        <f t="shared" si="19"/>
        <v>45492</v>
      </c>
      <c r="C112" s="13">
        <f t="shared" si="16"/>
        <v>3586.0180311129716</v>
      </c>
      <c r="D112" s="14">
        <f t="shared" si="17"/>
        <v>3586.0180311129716</v>
      </c>
      <c r="E112" s="14">
        <f t="shared" si="23"/>
        <v>515.70183732232556</v>
      </c>
      <c r="F112" s="14">
        <f t="shared" si="14"/>
        <v>3070.3161937906461</v>
      </c>
      <c r="G112" s="14">
        <f t="shared" si="18"/>
        <v>0</v>
      </c>
      <c r="H112" s="14">
        <f t="shared" si="27"/>
        <v>425424.11695444357</v>
      </c>
      <c r="I112" s="15"/>
      <c r="J112" s="14" t="str">
        <f t="shared" si="20"/>
        <v/>
      </c>
      <c r="K112" s="14"/>
      <c r="L112" s="14" t="str">
        <f t="shared" si="21"/>
        <v/>
      </c>
      <c r="M112" s="4"/>
      <c r="N112" s="14" t="str">
        <f t="shared" si="22"/>
        <v/>
      </c>
    </row>
    <row r="113" spans="1:14" x14ac:dyDescent="0.25">
      <c r="A113" s="4">
        <v>92</v>
      </c>
      <c r="B113" s="7">
        <f t="shared" si="19"/>
        <v>45523</v>
      </c>
      <c r="C113" s="13">
        <f t="shared" si="16"/>
        <v>3586.0180311129716</v>
      </c>
      <c r="D113" s="14">
        <f t="shared" si="17"/>
        <v>3586.0180311129716</v>
      </c>
      <c r="E113" s="14">
        <f t="shared" si="23"/>
        <v>519.41918806635738</v>
      </c>
      <c r="F113" s="14">
        <f t="shared" si="14"/>
        <v>3066.5988430466141</v>
      </c>
      <c r="G113" s="14">
        <f t="shared" si="18"/>
        <v>0</v>
      </c>
      <c r="H113" s="14">
        <f t="shared" si="27"/>
        <v>424904.69776637718</v>
      </c>
      <c r="I113" s="15"/>
      <c r="J113" s="14" t="str">
        <f t="shared" si="20"/>
        <v/>
      </c>
      <c r="K113" s="14"/>
      <c r="L113" s="14" t="str">
        <f t="shared" si="21"/>
        <v/>
      </c>
      <c r="M113" s="4"/>
      <c r="N113" s="14" t="str">
        <f t="shared" si="22"/>
        <v/>
      </c>
    </row>
    <row r="114" spans="1:14" x14ac:dyDescent="0.25">
      <c r="A114" s="4">
        <v>93</v>
      </c>
      <c r="B114" s="7">
        <f t="shared" si="19"/>
        <v>45554</v>
      </c>
      <c r="C114" s="13">
        <f t="shared" si="16"/>
        <v>3586.0180311129711</v>
      </c>
      <c r="D114" s="14">
        <f t="shared" si="17"/>
        <v>3586.0180311129711</v>
      </c>
      <c r="E114" s="14">
        <f t="shared" si="23"/>
        <v>523.16333471366897</v>
      </c>
      <c r="F114" s="14">
        <f t="shared" si="14"/>
        <v>3062.8546963993022</v>
      </c>
      <c r="G114" s="14">
        <f t="shared" si="18"/>
        <v>0</v>
      </c>
      <c r="H114" s="14">
        <f t="shared" si="27"/>
        <v>424381.53443166352</v>
      </c>
      <c r="I114" s="15"/>
      <c r="J114" s="14" t="str">
        <f t="shared" si="20"/>
        <v/>
      </c>
      <c r="K114" s="14"/>
      <c r="L114" s="14" t="str">
        <f t="shared" si="21"/>
        <v/>
      </c>
      <c r="M114" s="4"/>
      <c r="N114" s="14" t="str">
        <f t="shared" si="22"/>
        <v/>
      </c>
    </row>
    <row r="115" spans="1:14" x14ac:dyDescent="0.25">
      <c r="A115" s="4">
        <v>94</v>
      </c>
      <c r="B115" s="7">
        <f t="shared" si="19"/>
        <v>45584</v>
      </c>
      <c r="C115" s="13">
        <f t="shared" si="16"/>
        <v>3586.0180311129711</v>
      </c>
      <c r="D115" s="14">
        <f t="shared" si="17"/>
        <v>3586.0180311129711</v>
      </c>
      <c r="E115" s="14">
        <f t="shared" si="23"/>
        <v>526.93447041806337</v>
      </c>
      <c r="F115" s="14">
        <f t="shared" si="14"/>
        <v>3059.0835606949076</v>
      </c>
      <c r="G115" s="14">
        <f t="shared" si="18"/>
        <v>0</v>
      </c>
      <c r="H115" s="14">
        <f t="shared" si="27"/>
        <v>423854.59996124543</v>
      </c>
      <c r="I115" s="15"/>
      <c r="J115" s="14" t="str">
        <f t="shared" si="20"/>
        <v/>
      </c>
      <c r="K115" s="14"/>
      <c r="L115" s="14" t="str">
        <f t="shared" si="21"/>
        <v/>
      </c>
      <c r="M115" s="4"/>
      <c r="N115" s="14" t="str">
        <f t="shared" si="22"/>
        <v/>
      </c>
    </row>
    <row r="116" spans="1:14" x14ac:dyDescent="0.25">
      <c r="A116" s="4">
        <v>95</v>
      </c>
      <c r="B116" s="7">
        <f t="shared" si="19"/>
        <v>45615</v>
      </c>
      <c r="C116" s="13">
        <f t="shared" si="16"/>
        <v>3586.0180311129716</v>
      </c>
      <c r="D116" s="14">
        <f t="shared" si="17"/>
        <v>3586.0180311129716</v>
      </c>
      <c r="E116" s="14">
        <f t="shared" si="23"/>
        <v>530.73278972566027</v>
      </c>
      <c r="F116" s="14">
        <f t="shared" si="14"/>
        <v>3055.2852413873111</v>
      </c>
      <c r="G116" s="14">
        <f t="shared" si="18"/>
        <v>0</v>
      </c>
      <c r="H116" s="14">
        <f t="shared" si="27"/>
        <v>423323.86717151979</v>
      </c>
      <c r="I116" s="15"/>
      <c r="J116" s="14" t="str">
        <f t="shared" si="20"/>
        <v/>
      </c>
      <c r="K116" s="14"/>
      <c r="L116" s="14" t="str">
        <f t="shared" si="21"/>
        <v/>
      </c>
      <c r="M116" s="4"/>
      <c r="N116" s="14" t="str">
        <f t="shared" si="22"/>
        <v/>
      </c>
    </row>
    <row r="117" spans="1:14" x14ac:dyDescent="0.25">
      <c r="A117" s="4">
        <v>96</v>
      </c>
      <c r="B117" s="7">
        <f t="shared" si="19"/>
        <v>45645</v>
      </c>
      <c r="C117" s="13">
        <f t="shared" si="16"/>
        <v>3586.0180311129711</v>
      </c>
      <c r="D117" s="14">
        <f t="shared" si="17"/>
        <v>3586.0180311129711</v>
      </c>
      <c r="E117" s="14">
        <f t="shared" si="23"/>
        <v>534.55848858493266</v>
      </c>
      <c r="F117" s="14">
        <f t="shared" si="14"/>
        <v>3051.4595425280386</v>
      </c>
      <c r="G117" s="14">
        <f t="shared" si="18"/>
        <v>0</v>
      </c>
      <c r="H117" s="14">
        <f t="shared" ref="H117" si="28">IF(E117="","",H116-E117)</f>
        <v>422789.30868293485</v>
      </c>
      <c r="I117" s="15"/>
      <c r="J117" s="14" t="str">
        <f t="shared" si="20"/>
        <v/>
      </c>
      <c r="K117" s="14"/>
      <c r="L117" s="14" t="str">
        <f t="shared" si="21"/>
        <v/>
      </c>
      <c r="M117" s="4"/>
      <c r="N117" s="14" t="str">
        <f t="shared" si="22"/>
        <v/>
      </c>
    </row>
    <row r="118" spans="1:14" x14ac:dyDescent="0.25">
      <c r="A118" s="4">
        <v>97</v>
      </c>
      <c r="B118" s="7">
        <f t="shared" si="19"/>
        <v>45676</v>
      </c>
      <c r="C118" s="13">
        <f t="shared" si="16"/>
        <v>3586.0180311129716</v>
      </c>
      <c r="D118" s="14">
        <f t="shared" si="17"/>
        <v>3586.0180311129716</v>
      </c>
      <c r="E118" s="14">
        <f t="shared" si="23"/>
        <v>538.41176435681587</v>
      </c>
      <c r="F118" s="14">
        <f t="shared" si="14"/>
        <v>3047.6062667561555</v>
      </c>
      <c r="G118" s="14">
        <f t="shared" si="18"/>
        <v>0</v>
      </c>
      <c r="H118" s="14">
        <f t="shared" ref="H118:H125" si="29">IF(E118="","",H117-E118)</f>
        <v>422250.89691857802</v>
      </c>
      <c r="I118" s="15"/>
      <c r="J118" s="14" t="str">
        <f t="shared" si="20"/>
        <v/>
      </c>
      <c r="K118" s="14"/>
      <c r="L118" s="14" t="str">
        <f t="shared" si="21"/>
        <v/>
      </c>
      <c r="M118" s="4"/>
      <c r="N118" s="14" t="str">
        <f t="shared" si="22"/>
        <v/>
      </c>
    </row>
    <row r="119" spans="1:14" x14ac:dyDescent="0.25">
      <c r="A119" s="4">
        <v>98</v>
      </c>
      <c r="B119" s="7">
        <f t="shared" si="19"/>
        <v>45707</v>
      </c>
      <c r="C119" s="13">
        <f t="shared" si="16"/>
        <v>3586.0180311129711</v>
      </c>
      <c r="D119" s="14">
        <f t="shared" si="17"/>
        <v>3586.0180311129711</v>
      </c>
      <c r="E119" s="14">
        <f t="shared" si="23"/>
        <v>542.29281582488784</v>
      </c>
      <c r="F119" s="14">
        <f t="shared" si="14"/>
        <v>3043.7252152880833</v>
      </c>
      <c r="G119" s="14">
        <f t="shared" si="18"/>
        <v>0</v>
      </c>
      <c r="H119" s="14">
        <f t="shared" si="29"/>
        <v>421708.6041027531</v>
      </c>
      <c r="I119" s="15"/>
      <c r="J119" s="14" t="str">
        <f t="shared" si="20"/>
        <v/>
      </c>
      <c r="K119" s="14"/>
      <c r="L119" s="14" t="str">
        <f t="shared" si="21"/>
        <v/>
      </c>
      <c r="M119" s="4"/>
      <c r="N119" s="14" t="str">
        <f t="shared" si="22"/>
        <v/>
      </c>
    </row>
    <row r="120" spans="1:14" x14ac:dyDescent="0.25">
      <c r="A120" s="4">
        <v>99</v>
      </c>
      <c r="B120" s="7">
        <f t="shared" si="19"/>
        <v>45735</v>
      </c>
      <c r="C120" s="13">
        <f t="shared" si="16"/>
        <v>3586.0180311129711</v>
      </c>
      <c r="D120" s="14">
        <f t="shared" si="17"/>
        <v>3586.0180311129711</v>
      </c>
      <c r="E120" s="14">
        <f t="shared" si="23"/>
        <v>546.20184320562555</v>
      </c>
      <c r="F120" s="14">
        <f t="shared" si="14"/>
        <v>3039.8161879073455</v>
      </c>
      <c r="G120" s="14">
        <f t="shared" si="18"/>
        <v>0</v>
      </c>
      <c r="H120" s="14">
        <f t="shared" si="29"/>
        <v>421162.4022595475</v>
      </c>
      <c r="I120" s="15"/>
      <c r="J120" s="14" t="str">
        <f t="shared" si="20"/>
        <v/>
      </c>
      <c r="K120" s="14"/>
      <c r="L120" s="14" t="str">
        <f t="shared" si="21"/>
        <v/>
      </c>
      <c r="M120" s="4"/>
      <c r="N120" s="14" t="str">
        <f t="shared" si="22"/>
        <v/>
      </c>
    </row>
    <row r="121" spans="1:14" x14ac:dyDescent="0.25">
      <c r="A121" s="4">
        <v>100</v>
      </c>
      <c r="B121" s="7">
        <f t="shared" si="19"/>
        <v>45766</v>
      </c>
      <c r="C121" s="13">
        <f t="shared" si="16"/>
        <v>3586.0180311129711</v>
      </c>
      <c r="D121" s="14">
        <f t="shared" si="17"/>
        <v>3586.0180311129711</v>
      </c>
      <c r="E121" s="14">
        <f t="shared" si="23"/>
        <v>550.13904815873275</v>
      </c>
      <c r="F121" s="14">
        <f t="shared" si="14"/>
        <v>3035.8789829542384</v>
      </c>
      <c r="G121" s="14">
        <f t="shared" si="18"/>
        <v>0</v>
      </c>
      <c r="H121" s="14">
        <f t="shared" si="29"/>
        <v>420612.26321138878</v>
      </c>
      <c r="I121" s="15"/>
      <c r="J121" s="14" t="str">
        <f t="shared" si="20"/>
        <v/>
      </c>
      <c r="K121" s="14"/>
      <c r="L121" s="14" t="str">
        <f t="shared" si="21"/>
        <v/>
      </c>
      <c r="M121" s="4"/>
      <c r="N121" s="14" t="str">
        <f t="shared" si="22"/>
        <v/>
      </c>
    </row>
    <row r="122" spans="1:14" x14ac:dyDescent="0.25">
      <c r="A122" s="4">
        <v>101</v>
      </c>
      <c r="B122" s="7">
        <f t="shared" si="19"/>
        <v>45796</v>
      </c>
      <c r="C122" s="13">
        <f t="shared" si="16"/>
        <v>3586.0180311129707</v>
      </c>
      <c r="D122" s="14">
        <f t="shared" si="17"/>
        <v>3586.0180311129707</v>
      </c>
      <c r="E122" s="14">
        <f t="shared" si="23"/>
        <v>554.10463379754367</v>
      </c>
      <c r="F122" s="14">
        <f t="shared" si="14"/>
        <v>3031.9133973154271</v>
      </c>
      <c r="G122" s="14">
        <f t="shared" si="18"/>
        <v>0</v>
      </c>
      <c r="H122" s="14">
        <f t="shared" si="29"/>
        <v>420058.15857759124</v>
      </c>
      <c r="I122" s="15"/>
      <c r="J122" s="14" t="str">
        <f t="shared" si="20"/>
        <v/>
      </c>
      <c r="K122" s="14"/>
      <c r="L122" s="14" t="str">
        <f t="shared" si="21"/>
        <v/>
      </c>
      <c r="M122" s="4"/>
      <c r="N122" s="14" t="str">
        <f t="shared" si="22"/>
        <v/>
      </c>
    </row>
    <row r="123" spans="1:14" x14ac:dyDescent="0.25">
      <c r="A123" s="4">
        <v>102</v>
      </c>
      <c r="B123" s="7">
        <f t="shared" si="19"/>
        <v>45827</v>
      </c>
      <c r="C123" s="13">
        <f t="shared" si="16"/>
        <v>3586.0180311129716</v>
      </c>
      <c r="D123" s="14">
        <f t="shared" si="17"/>
        <v>3586.0180311129716</v>
      </c>
      <c r="E123" s="14">
        <f t="shared" si="23"/>
        <v>558.09880469950099</v>
      </c>
      <c r="F123" s="14">
        <f t="shared" si="14"/>
        <v>3027.9192264134704</v>
      </c>
      <c r="G123" s="14">
        <f t="shared" si="18"/>
        <v>0</v>
      </c>
      <c r="H123" s="14">
        <f t="shared" si="29"/>
        <v>419500.05977289175</v>
      </c>
      <c r="I123" s="15"/>
      <c r="J123" s="14" t="str">
        <f t="shared" si="20"/>
        <v/>
      </c>
      <c r="K123" s="14"/>
      <c r="L123" s="14" t="str">
        <f t="shared" si="21"/>
        <v/>
      </c>
      <c r="M123" s="4"/>
      <c r="N123" s="14" t="str">
        <f t="shared" si="22"/>
        <v/>
      </c>
    </row>
    <row r="124" spans="1:14" x14ac:dyDescent="0.25">
      <c r="A124" s="4">
        <v>103</v>
      </c>
      <c r="B124" s="7">
        <f t="shared" si="19"/>
        <v>45857</v>
      </c>
      <c r="C124" s="13">
        <f t="shared" si="16"/>
        <v>3586.0180311129711</v>
      </c>
      <c r="D124" s="14">
        <f t="shared" si="17"/>
        <v>3586.0180311129711</v>
      </c>
      <c r="E124" s="14">
        <f t="shared" si="23"/>
        <v>562.12176691670982</v>
      </c>
      <c r="F124" s="14">
        <f t="shared" si="14"/>
        <v>3023.8962641962612</v>
      </c>
      <c r="G124" s="14">
        <f t="shared" si="18"/>
        <v>0</v>
      </c>
      <c r="H124" s="14">
        <f t="shared" si="29"/>
        <v>418937.93800597504</v>
      </c>
      <c r="I124" s="15"/>
      <c r="J124" s="14" t="str">
        <f t="shared" si="20"/>
        <v/>
      </c>
      <c r="K124" s="14"/>
      <c r="L124" s="14" t="str">
        <f t="shared" si="21"/>
        <v/>
      </c>
      <c r="M124" s="4"/>
      <c r="N124" s="14" t="str">
        <f t="shared" si="22"/>
        <v/>
      </c>
    </row>
    <row r="125" spans="1:14" x14ac:dyDescent="0.25">
      <c r="A125" s="4">
        <v>104</v>
      </c>
      <c r="B125" s="7">
        <f t="shared" si="19"/>
        <v>45888</v>
      </c>
      <c r="C125" s="13">
        <f t="shared" si="16"/>
        <v>3586.0180311129711</v>
      </c>
      <c r="D125" s="14">
        <f t="shared" si="17"/>
        <v>3586.0180311129711</v>
      </c>
      <c r="E125" s="14">
        <f t="shared" si="23"/>
        <v>566.17372798656777</v>
      </c>
      <c r="F125" s="14">
        <f t="shared" si="14"/>
        <v>3019.8443031264032</v>
      </c>
      <c r="G125" s="14">
        <f t="shared" si="18"/>
        <v>0</v>
      </c>
      <c r="H125" s="14">
        <f t="shared" si="29"/>
        <v>418371.76427798846</v>
      </c>
      <c r="I125" s="15"/>
      <c r="J125" s="14" t="str">
        <f t="shared" si="20"/>
        <v/>
      </c>
      <c r="K125" s="14"/>
      <c r="L125" s="14" t="str">
        <f t="shared" si="21"/>
        <v/>
      </c>
      <c r="M125" s="4"/>
      <c r="N125" s="14" t="str">
        <f t="shared" si="22"/>
        <v/>
      </c>
    </row>
    <row r="126" spans="1:14" x14ac:dyDescent="0.25">
      <c r="A126" s="4">
        <v>105</v>
      </c>
      <c r="B126" s="7">
        <f t="shared" si="19"/>
        <v>45919</v>
      </c>
      <c r="C126" s="13">
        <f t="shared" ref="C126:C148" si="30">D126+G126</f>
        <v>3586.0180311129716</v>
      </c>
      <c r="D126" s="14">
        <f t="shared" ref="D126:D148" si="31">E126+F126</f>
        <v>3586.0180311129716</v>
      </c>
      <c r="E126" s="14">
        <f t="shared" ref="E126:E148" si="32">IF(ISERR(ABS(PPMT($D$6/1200,A126,$D$5,$D$4)))," ",ABS(PPMT($D$6/1200,A126,$D$5,$D$4)))</f>
        <v>570.25489694247096</v>
      </c>
      <c r="F126" s="14">
        <f t="shared" ref="F126:F148" si="33">IF(OR(H125&lt;=0,E126=""),"",H125*$D$6*DAYS360(B125,B126)/36000)</f>
        <v>3015.7631341705005</v>
      </c>
      <c r="G126" s="14">
        <f t="shared" si="18"/>
        <v>0</v>
      </c>
      <c r="H126" s="14">
        <f t="shared" ref="H126:H148" si="34">IF(E126="","",H125-E126)</f>
        <v>417801.50938104599</v>
      </c>
    </row>
    <row r="127" spans="1:14" x14ac:dyDescent="0.25">
      <c r="A127" s="4">
        <v>106</v>
      </c>
      <c r="B127" s="7">
        <f t="shared" si="19"/>
        <v>45949</v>
      </c>
      <c r="C127" s="13">
        <f t="shared" si="30"/>
        <v>3586.0180311129716</v>
      </c>
      <c r="D127" s="14">
        <f t="shared" si="31"/>
        <v>3586.0180311129716</v>
      </c>
      <c r="E127" s="14">
        <f t="shared" si="32"/>
        <v>574.3654843245979</v>
      </c>
      <c r="F127" s="14">
        <f t="shared" si="33"/>
        <v>3011.6525467883735</v>
      </c>
      <c r="G127" s="14">
        <f t="shared" si="18"/>
        <v>0</v>
      </c>
      <c r="H127" s="14">
        <f t="shared" si="34"/>
        <v>417227.14389672142</v>
      </c>
    </row>
    <row r="128" spans="1:14" x14ac:dyDescent="0.25">
      <c r="A128" s="4">
        <v>107</v>
      </c>
      <c r="B128" s="7">
        <f t="shared" si="19"/>
        <v>45980</v>
      </c>
      <c r="C128" s="13">
        <f t="shared" si="30"/>
        <v>3586.0180311129711</v>
      </c>
      <c r="D128" s="14">
        <f t="shared" si="31"/>
        <v>3586.0180311129711</v>
      </c>
      <c r="E128" s="14">
        <f t="shared" si="32"/>
        <v>578.5057021907711</v>
      </c>
      <c r="F128" s="14">
        <f t="shared" si="33"/>
        <v>3007.5123289222001</v>
      </c>
      <c r="G128" s="14">
        <f t="shared" si="18"/>
        <v>0</v>
      </c>
      <c r="H128" s="14">
        <f t="shared" si="34"/>
        <v>416648.63819453062</v>
      </c>
    </row>
    <row r="129" spans="1:8" x14ac:dyDescent="0.25">
      <c r="A129" s="4">
        <v>108</v>
      </c>
      <c r="B129" s="7">
        <f t="shared" si="19"/>
        <v>46010</v>
      </c>
      <c r="C129" s="13">
        <f t="shared" si="30"/>
        <v>3586.0180311129711</v>
      </c>
      <c r="D129" s="14">
        <f t="shared" si="31"/>
        <v>3586.0180311129711</v>
      </c>
      <c r="E129" s="14">
        <f t="shared" si="32"/>
        <v>582.67576412739618</v>
      </c>
      <c r="F129" s="14">
        <f t="shared" si="33"/>
        <v>3003.342266985575</v>
      </c>
      <c r="G129" s="14">
        <f t="shared" si="18"/>
        <v>0</v>
      </c>
      <c r="H129" s="14">
        <f t="shared" si="34"/>
        <v>416065.96243040322</v>
      </c>
    </row>
    <row r="130" spans="1:8" x14ac:dyDescent="0.25">
      <c r="A130" s="4">
        <v>109</v>
      </c>
      <c r="B130" s="7">
        <f t="shared" si="19"/>
        <v>46041</v>
      </c>
      <c r="C130" s="13">
        <f t="shared" si="30"/>
        <v>3586.0180311129716</v>
      </c>
      <c r="D130" s="14">
        <f t="shared" si="31"/>
        <v>3586.0180311129716</v>
      </c>
      <c r="E130" s="14">
        <f t="shared" si="32"/>
        <v>586.87588526048125</v>
      </c>
      <c r="F130" s="14">
        <f t="shared" si="33"/>
        <v>2999.1421458524901</v>
      </c>
      <c r="G130" s="14">
        <f t="shared" si="18"/>
        <v>0</v>
      </c>
      <c r="H130" s="14">
        <f t="shared" si="34"/>
        <v>415479.08654514275</v>
      </c>
    </row>
    <row r="131" spans="1:8" x14ac:dyDescent="0.25">
      <c r="A131" s="4">
        <v>110</v>
      </c>
      <c r="B131" s="7">
        <f t="shared" si="19"/>
        <v>46072</v>
      </c>
      <c r="C131" s="13">
        <f t="shared" si="30"/>
        <v>3586.0180311129716</v>
      </c>
      <c r="D131" s="14">
        <f t="shared" si="31"/>
        <v>3586.0180311129716</v>
      </c>
      <c r="E131" s="14">
        <f t="shared" si="32"/>
        <v>591.10628226673384</v>
      </c>
      <c r="F131" s="14">
        <f t="shared" si="33"/>
        <v>2994.9117488462375</v>
      </c>
      <c r="G131" s="14">
        <f t="shared" si="18"/>
        <v>0</v>
      </c>
      <c r="H131" s="14">
        <f t="shared" si="34"/>
        <v>414887.98026287602</v>
      </c>
    </row>
    <row r="132" spans="1:8" x14ac:dyDescent="0.25">
      <c r="A132" s="4">
        <v>111</v>
      </c>
      <c r="B132" s="7">
        <f t="shared" si="19"/>
        <v>46100</v>
      </c>
      <c r="C132" s="13">
        <f t="shared" si="30"/>
        <v>3586.0180311129716</v>
      </c>
      <c r="D132" s="14">
        <f t="shared" si="31"/>
        <v>3586.0180311129716</v>
      </c>
      <c r="E132" s="14">
        <f t="shared" si="32"/>
        <v>595.36717338473989</v>
      </c>
      <c r="F132" s="14">
        <f t="shared" si="33"/>
        <v>2990.6508577282316</v>
      </c>
      <c r="G132" s="14">
        <f t="shared" si="18"/>
        <v>0</v>
      </c>
      <c r="H132" s="14">
        <f t="shared" si="34"/>
        <v>414292.61308949126</v>
      </c>
    </row>
    <row r="133" spans="1:8" x14ac:dyDescent="0.25">
      <c r="A133" s="4">
        <v>112</v>
      </c>
      <c r="B133" s="7">
        <f t="shared" si="19"/>
        <v>46131</v>
      </c>
      <c r="C133" s="13">
        <f t="shared" si="30"/>
        <v>3586.0180311129711</v>
      </c>
      <c r="D133" s="14">
        <f t="shared" si="31"/>
        <v>3586.0180311129711</v>
      </c>
      <c r="E133" s="14">
        <f t="shared" si="32"/>
        <v>599.65877842622149</v>
      </c>
      <c r="F133" s="14">
        <f t="shared" si="33"/>
        <v>2986.3592526867496</v>
      </c>
      <c r="G133" s="14">
        <f t="shared" si="18"/>
        <v>0</v>
      </c>
      <c r="H133" s="14">
        <f t="shared" si="34"/>
        <v>413692.95431106503</v>
      </c>
    </row>
    <row r="134" spans="1:8" x14ac:dyDescent="0.25">
      <c r="A134" s="4">
        <v>113</v>
      </c>
      <c r="B134" s="7">
        <f t="shared" si="19"/>
        <v>46161</v>
      </c>
      <c r="C134" s="13">
        <f t="shared" si="30"/>
        <v>3586.0180311129707</v>
      </c>
      <c r="D134" s="14">
        <f t="shared" si="31"/>
        <v>3586.0180311129707</v>
      </c>
      <c r="E134" s="14">
        <f t="shared" si="32"/>
        <v>603.98131878737718</v>
      </c>
      <c r="F134" s="14">
        <f t="shared" si="33"/>
        <v>2982.0367123255937</v>
      </c>
      <c r="G134" s="14">
        <f t="shared" si="18"/>
        <v>0</v>
      </c>
      <c r="H134" s="14">
        <f t="shared" si="34"/>
        <v>413088.97299227765</v>
      </c>
    </row>
    <row r="135" spans="1:8" x14ac:dyDescent="0.25">
      <c r="A135" s="4">
        <v>114</v>
      </c>
      <c r="B135" s="7">
        <f t="shared" si="19"/>
        <v>46192</v>
      </c>
      <c r="C135" s="13">
        <f t="shared" si="30"/>
        <v>3586.0180311129711</v>
      </c>
      <c r="D135" s="14">
        <f t="shared" si="31"/>
        <v>3586.0180311129711</v>
      </c>
      <c r="E135" s="14">
        <f t="shared" si="32"/>
        <v>608.33501746030288</v>
      </c>
      <c r="F135" s="14">
        <f t="shared" si="33"/>
        <v>2977.6830136526683</v>
      </c>
      <c r="G135" s="14">
        <f t="shared" si="18"/>
        <v>0</v>
      </c>
      <c r="H135" s="14">
        <f t="shared" si="34"/>
        <v>412480.63797481736</v>
      </c>
    </row>
    <row r="136" spans="1:8" x14ac:dyDescent="0.25">
      <c r="A136" s="4">
        <v>115</v>
      </c>
      <c r="B136" s="7">
        <f t="shared" si="19"/>
        <v>46222</v>
      </c>
      <c r="C136" s="13">
        <f t="shared" si="30"/>
        <v>3586.0180311129716</v>
      </c>
      <c r="D136" s="14">
        <f t="shared" si="31"/>
        <v>3586.0180311129716</v>
      </c>
      <c r="E136" s="14">
        <f t="shared" si="32"/>
        <v>612.72009904449601</v>
      </c>
      <c r="F136" s="14">
        <f t="shared" si="33"/>
        <v>2973.2979320684753</v>
      </c>
      <c r="G136" s="14">
        <f t="shared" si="18"/>
        <v>0</v>
      </c>
      <c r="H136" s="14">
        <f t="shared" si="34"/>
        <v>411867.91787577287</v>
      </c>
    </row>
    <row r="137" spans="1:8" x14ac:dyDescent="0.25">
      <c r="A137" s="4">
        <v>116</v>
      </c>
      <c r="B137" s="7">
        <f t="shared" si="19"/>
        <v>46253</v>
      </c>
      <c r="C137" s="13">
        <f t="shared" si="30"/>
        <v>3586.0180311129707</v>
      </c>
      <c r="D137" s="14">
        <f t="shared" si="31"/>
        <v>3586.0180311129707</v>
      </c>
      <c r="E137" s="14">
        <f t="shared" si="32"/>
        <v>617.13678975844164</v>
      </c>
      <c r="F137" s="14">
        <f t="shared" si="33"/>
        <v>2968.8812413545293</v>
      </c>
      <c r="G137" s="14">
        <f t="shared" si="18"/>
        <v>0</v>
      </c>
      <c r="H137" s="14">
        <f t="shared" si="34"/>
        <v>411250.78108601441</v>
      </c>
    </row>
    <row r="138" spans="1:8" x14ac:dyDescent="0.25">
      <c r="A138" s="4">
        <v>117</v>
      </c>
      <c r="B138" s="7">
        <f t="shared" si="19"/>
        <v>46284</v>
      </c>
      <c r="C138" s="13">
        <f t="shared" si="30"/>
        <v>3586.0180311129707</v>
      </c>
      <c r="D138" s="14">
        <f t="shared" si="31"/>
        <v>3586.0180311129707</v>
      </c>
      <c r="E138" s="14">
        <f t="shared" si="32"/>
        <v>621.5853174512838</v>
      </c>
      <c r="F138" s="14">
        <f t="shared" si="33"/>
        <v>2964.4327136616871</v>
      </c>
      <c r="G138" s="14">
        <f t="shared" si="18"/>
        <v>0</v>
      </c>
      <c r="H138" s="14">
        <f t="shared" si="34"/>
        <v>410629.19576856314</v>
      </c>
    </row>
    <row r="139" spans="1:8" x14ac:dyDescent="0.25">
      <c r="A139" s="4">
        <v>118</v>
      </c>
      <c r="B139" s="7">
        <f t="shared" si="19"/>
        <v>46314</v>
      </c>
      <c r="C139" s="13">
        <f t="shared" si="30"/>
        <v>3586.0180311129711</v>
      </c>
      <c r="D139" s="14">
        <f t="shared" si="31"/>
        <v>3586.0180311129711</v>
      </c>
      <c r="E139" s="14">
        <f t="shared" si="32"/>
        <v>626.06591161457845</v>
      </c>
      <c r="F139" s="14">
        <f t="shared" si="33"/>
        <v>2959.9521194983927</v>
      </c>
      <c r="G139" s="14">
        <f t="shared" si="18"/>
        <v>0</v>
      </c>
      <c r="H139" s="14">
        <f t="shared" si="34"/>
        <v>410003.12985694857</v>
      </c>
    </row>
    <row r="140" spans="1:8" x14ac:dyDescent="0.25">
      <c r="A140" s="4">
        <v>119</v>
      </c>
      <c r="B140" s="7">
        <f t="shared" si="19"/>
        <v>46345</v>
      </c>
      <c r="C140" s="13">
        <f t="shared" si="30"/>
        <v>3586.0180311129716</v>
      </c>
      <c r="D140" s="14">
        <f t="shared" si="31"/>
        <v>3586.0180311129716</v>
      </c>
      <c r="E140" s="14">
        <f t="shared" si="32"/>
        <v>630.57880339413339</v>
      </c>
      <c r="F140" s="14">
        <f t="shared" si="33"/>
        <v>2955.4392277188381</v>
      </c>
      <c r="G140" s="14">
        <f t="shared" si="18"/>
        <v>0</v>
      </c>
      <c r="H140" s="14">
        <f t="shared" si="34"/>
        <v>409372.55105355446</v>
      </c>
    </row>
    <row r="141" spans="1:8" x14ac:dyDescent="0.25">
      <c r="A141" s="4">
        <v>120</v>
      </c>
      <c r="B141" s="7">
        <f t="shared" si="19"/>
        <v>46375</v>
      </c>
      <c r="C141" s="13">
        <f t="shared" si="30"/>
        <v>3586.0180311129716</v>
      </c>
      <c r="D141" s="14">
        <f t="shared" si="31"/>
        <v>3586.0180311129716</v>
      </c>
      <c r="E141" s="14">
        <f t="shared" si="32"/>
        <v>635.12422560193295</v>
      </c>
      <c r="F141" s="14">
        <f t="shared" si="33"/>
        <v>2950.8938055110384</v>
      </c>
      <c r="G141" s="14">
        <f t="shared" si="18"/>
        <v>0</v>
      </c>
      <c r="H141" s="14">
        <f t="shared" si="34"/>
        <v>408737.4268279525</v>
      </c>
    </row>
    <row r="142" spans="1:8" x14ac:dyDescent="0.25">
      <c r="A142" s="4">
        <v>121</v>
      </c>
      <c r="B142" s="7">
        <f t="shared" si="19"/>
        <v>46406</v>
      </c>
      <c r="C142" s="13">
        <f t="shared" si="30"/>
        <v>3586.0180311129716</v>
      </c>
      <c r="D142" s="14">
        <f t="shared" si="31"/>
        <v>3586.0180311129716</v>
      </c>
      <c r="E142" s="14">
        <f t="shared" si="32"/>
        <v>639.7024127281469</v>
      </c>
      <c r="F142" s="14">
        <f t="shared" si="33"/>
        <v>2946.3156183848246</v>
      </c>
      <c r="G142" s="14">
        <f t="shared" si="18"/>
        <v>0</v>
      </c>
      <c r="H142" s="14">
        <f t="shared" si="34"/>
        <v>408097.72441522434</v>
      </c>
    </row>
    <row r="143" spans="1:8" x14ac:dyDescent="0.25">
      <c r="A143" s="4">
        <v>122</v>
      </c>
      <c r="B143" s="7">
        <f t="shared" si="19"/>
        <v>46437</v>
      </c>
      <c r="C143" s="13">
        <f t="shared" si="30"/>
        <v>3586.0180311129707</v>
      </c>
      <c r="D143" s="14">
        <f t="shared" si="31"/>
        <v>3586.0180311129707</v>
      </c>
      <c r="E143" s="14">
        <f t="shared" si="32"/>
        <v>644.31360095322884</v>
      </c>
      <c r="F143" s="14">
        <f t="shared" si="33"/>
        <v>2941.7044301597421</v>
      </c>
      <c r="G143" s="14">
        <f t="shared" si="18"/>
        <v>0</v>
      </c>
      <c r="H143" s="14">
        <f t="shared" si="34"/>
        <v>407453.41081427113</v>
      </c>
    </row>
    <row r="144" spans="1:8" x14ac:dyDescent="0.25">
      <c r="A144" s="4">
        <v>123</v>
      </c>
      <c r="B144" s="7">
        <f t="shared" si="19"/>
        <v>46465</v>
      </c>
      <c r="C144" s="13">
        <f t="shared" si="30"/>
        <v>3586.0180311129716</v>
      </c>
      <c r="D144" s="14">
        <f t="shared" si="31"/>
        <v>3586.0180311129716</v>
      </c>
      <c r="E144" s="14">
        <f t="shared" si="32"/>
        <v>648.95802816010007</v>
      </c>
      <c r="F144" s="14">
        <f t="shared" si="33"/>
        <v>2937.0600029528714</v>
      </c>
      <c r="G144" s="14">
        <f t="shared" si="18"/>
        <v>0</v>
      </c>
      <c r="H144" s="14">
        <f t="shared" si="34"/>
        <v>406804.45278611104</v>
      </c>
    </row>
    <row r="145" spans="1:8" x14ac:dyDescent="0.25">
      <c r="A145" s="4">
        <v>124</v>
      </c>
      <c r="B145" s="7">
        <f t="shared" si="19"/>
        <v>46496</v>
      </c>
      <c r="C145" s="13">
        <f t="shared" si="30"/>
        <v>3586.0180311129711</v>
      </c>
      <c r="D145" s="14">
        <f t="shared" si="31"/>
        <v>3586.0180311129711</v>
      </c>
      <c r="E145" s="14">
        <f t="shared" si="32"/>
        <v>653.63593394642078</v>
      </c>
      <c r="F145" s="14">
        <f t="shared" si="33"/>
        <v>2932.3820971665505</v>
      </c>
      <c r="G145" s="14">
        <f t="shared" si="18"/>
        <v>0</v>
      </c>
      <c r="H145" s="14">
        <f t="shared" si="34"/>
        <v>406150.81685216463</v>
      </c>
    </row>
    <row r="146" spans="1:8" x14ac:dyDescent="0.25">
      <c r="A146" s="4">
        <v>125</v>
      </c>
      <c r="B146" s="7">
        <f t="shared" si="19"/>
        <v>46526</v>
      </c>
      <c r="C146" s="13">
        <f t="shared" si="30"/>
        <v>3586.0180311129711</v>
      </c>
      <c r="D146" s="14">
        <f t="shared" si="31"/>
        <v>3586.0180311129711</v>
      </c>
      <c r="E146" s="14">
        <f t="shared" si="32"/>
        <v>658.34755963695125</v>
      </c>
      <c r="F146" s="14">
        <f t="shared" si="33"/>
        <v>2927.6704714760199</v>
      </c>
      <c r="G146" s="14">
        <f t="shared" si="18"/>
        <v>0</v>
      </c>
      <c r="H146" s="14">
        <f t="shared" si="34"/>
        <v>405492.4692925277</v>
      </c>
    </row>
    <row r="147" spans="1:8" x14ac:dyDescent="0.25">
      <c r="A147" s="4">
        <v>126</v>
      </c>
      <c r="B147" s="7">
        <f t="shared" si="19"/>
        <v>46557</v>
      </c>
      <c r="C147" s="13">
        <f t="shared" si="30"/>
        <v>3586.0180311129716</v>
      </c>
      <c r="D147" s="14">
        <f t="shared" si="31"/>
        <v>3586.0180311129716</v>
      </c>
      <c r="E147" s="14">
        <f t="shared" si="32"/>
        <v>663.09314829600089</v>
      </c>
      <c r="F147" s="14">
        <f t="shared" si="33"/>
        <v>2922.9248828169707</v>
      </c>
      <c r="G147" s="14">
        <f t="shared" si="18"/>
        <v>0</v>
      </c>
      <c r="H147" s="14">
        <f t="shared" si="34"/>
        <v>404829.3761442317</v>
      </c>
    </row>
    <row r="148" spans="1:8" x14ac:dyDescent="0.25">
      <c r="A148" s="4">
        <v>127</v>
      </c>
      <c r="B148" s="7">
        <f t="shared" si="19"/>
        <v>46587</v>
      </c>
      <c r="C148" s="13">
        <f t="shared" si="30"/>
        <v>3586.0180311129716</v>
      </c>
      <c r="D148" s="14">
        <f t="shared" si="31"/>
        <v>3586.0180311129716</v>
      </c>
      <c r="E148" s="14">
        <f t="shared" si="32"/>
        <v>667.87294473996803</v>
      </c>
      <c r="F148" s="14">
        <f t="shared" si="33"/>
        <v>2918.1450863730038</v>
      </c>
      <c r="G148" s="14">
        <f t="shared" si="18"/>
        <v>0</v>
      </c>
      <c r="H148" s="14">
        <f t="shared" si="34"/>
        <v>404161.50319949171</v>
      </c>
    </row>
    <row r="149" spans="1:8" x14ac:dyDescent="0.25">
      <c r="A149" s="4">
        <v>128</v>
      </c>
      <c r="B149" s="7">
        <f t="shared" si="19"/>
        <v>46618</v>
      </c>
      <c r="C149" s="13">
        <f t="shared" ref="C149:C212" si="35">D149+G149</f>
        <v>3586.018031112972</v>
      </c>
      <c r="D149" s="14">
        <f t="shared" ref="D149:D212" si="36">E149+F149</f>
        <v>3586.018031112972</v>
      </c>
      <c r="E149" s="14">
        <f t="shared" ref="E149:E212" si="37">IF(ISERR(ABS(PPMT($D$6/1200,A149,$D$5,$D$4)))," ",ABS(PPMT($D$6/1200,A149,$D$5,$D$4)))</f>
        <v>672.68719554996858</v>
      </c>
      <c r="F149" s="14">
        <f t="shared" ref="F149:F212" si="38">IF(OR(H148&lt;=0,E149=""),"",H148*$D$6*DAYS360(B148,B149)/36000)</f>
        <v>2913.3308355630033</v>
      </c>
      <c r="G149" s="14">
        <f t="shared" si="18"/>
        <v>0</v>
      </c>
      <c r="H149" s="14">
        <f t="shared" ref="H149:H212" si="39">IF(E149="","",H148-E149)</f>
        <v>403488.81600394176</v>
      </c>
    </row>
    <row r="150" spans="1:8" x14ac:dyDescent="0.25">
      <c r="A150" s="4">
        <v>129</v>
      </c>
      <c r="B150" s="7">
        <f t="shared" si="19"/>
        <v>46649</v>
      </c>
      <c r="C150" s="13">
        <f t="shared" si="35"/>
        <v>3586.0180311129716</v>
      </c>
      <c r="D150" s="14">
        <f t="shared" si="36"/>
        <v>3586.0180311129716</v>
      </c>
      <c r="E150" s="14">
        <f t="shared" si="37"/>
        <v>677.53614908455779</v>
      </c>
      <c r="F150" s="14">
        <f t="shared" si="38"/>
        <v>2908.4818820284136</v>
      </c>
      <c r="G150" s="14">
        <f t="shared" si="18"/>
        <v>0</v>
      </c>
      <c r="H150" s="14">
        <f t="shared" si="39"/>
        <v>402811.27985485719</v>
      </c>
    </row>
    <row r="151" spans="1:8" x14ac:dyDescent="0.25">
      <c r="A151" s="4">
        <v>130</v>
      </c>
      <c r="B151" s="7">
        <f t="shared" si="19"/>
        <v>46679</v>
      </c>
      <c r="C151" s="13">
        <f t="shared" si="35"/>
        <v>3586.0180311129716</v>
      </c>
      <c r="D151" s="14">
        <f t="shared" si="36"/>
        <v>3586.0180311129716</v>
      </c>
      <c r="E151" s="14">
        <f t="shared" si="37"/>
        <v>682.42005549254259</v>
      </c>
      <c r="F151" s="14">
        <f t="shared" si="38"/>
        <v>2903.5979756204292</v>
      </c>
      <c r="G151" s="14">
        <f t="shared" ref="G151:G214" si="40">F$17</f>
        <v>0</v>
      </c>
      <c r="H151" s="14">
        <f t="shared" si="39"/>
        <v>402128.85979936464</v>
      </c>
    </row>
    <row r="152" spans="1:8" x14ac:dyDescent="0.25">
      <c r="A152" s="4">
        <v>131</v>
      </c>
      <c r="B152" s="7">
        <f t="shared" ref="B152:B215" si="41">IF(B151=" "," ",IF(DATE(YEAR(B151),MONTH(B151)+1,DAY(B151))&gt;$H$14," ",DATE(YEAR(B151),MONTH(B151)+1,DAY(B151))))</f>
        <v>46710</v>
      </c>
      <c r="C152" s="13">
        <f t="shared" si="35"/>
        <v>3586.0180311129716</v>
      </c>
      <c r="D152" s="14">
        <f t="shared" si="36"/>
        <v>3586.0180311129716</v>
      </c>
      <c r="E152" s="14">
        <f t="shared" si="37"/>
        <v>687.33916672588452</v>
      </c>
      <c r="F152" s="14">
        <f t="shared" si="38"/>
        <v>2898.6788643870868</v>
      </c>
      <c r="G152" s="14">
        <f t="shared" si="40"/>
        <v>0</v>
      </c>
      <c r="H152" s="14">
        <f t="shared" si="39"/>
        <v>401441.52063263877</v>
      </c>
    </row>
    <row r="153" spans="1:8" x14ac:dyDescent="0.25">
      <c r="A153" s="4">
        <v>132</v>
      </c>
      <c r="B153" s="7">
        <f t="shared" si="41"/>
        <v>46740</v>
      </c>
      <c r="C153" s="13">
        <f t="shared" si="35"/>
        <v>3586.0180311129716</v>
      </c>
      <c r="D153" s="14">
        <f t="shared" si="36"/>
        <v>3586.0180311129716</v>
      </c>
      <c r="E153" s="14">
        <f t="shared" si="37"/>
        <v>692.29373655270024</v>
      </c>
      <c r="F153" s="14">
        <f t="shared" si="38"/>
        <v>2893.7242945602711</v>
      </c>
      <c r="G153" s="14">
        <f t="shared" si="40"/>
        <v>0</v>
      </c>
      <c r="H153" s="14">
        <f t="shared" si="39"/>
        <v>400749.22689608607</v>
      </c>
    </row>
    <row r="154" spans="1:8" x14ac:dyDescent="0.25">
      <c r="A154" s="4">
        <v>133</v>
      </c>
      <c r="B154" s="7">
        <f t="shared" si="41"/>
        <v>46771</v>
      </c>
      <c r="C154" s="13">
        <f t="shared" si="35"/>
        <v>3586.0180311129716</v>
      </c>
      <c r="D154" s="14">
        <f t="shared" si="36"/>
        <v>3586.0180311129716</v>
      </c>
      <c r="E154" s="14">
        <f t="shared" si="37"/>
        <v>697.28402057035089</v>
      </c>
      <c r="F154" s="14">
        <f t="shared" si="38"/>
        <v>2888.7340105426206</v>
      </c>
      <c r="G154" s="14">
        <f t="shared" si="40"/>
        <v>0</v>
      </c>
      <c r="H154" s="14">
        <f t="shared" si="39"/>
        <v>400051.94287551573</v>
      </c>
    </row>
    <row r="155" spans="1:8" x14ac:dyDescent="0.25">
      <c r="A155" s="4">
        <v>134</v>
      </c>
      <c r="B155" s="7">
        <f t="shared" si="41"/>
        <v>46802</v>
      </c>
      <c r="C155" s="13">
        <f t="shared" si="35"/>
        <v>3586.0180311129716</v>
      </c>
      <c r="D155" s="14">
        <f t="shared" si="36"/>
        <v>3586.0180311129716</v>
      </c>
      <c r="E155" s="14">
        <f t="shared" si="37"/>
        <v>702.31027621862893</v>
      </c>
      <c r="F155" s="14">
        <f t="shared" si="38"/>
        <v>2883.7077548943425</v>
      </c>
      <c r="G155" s="14">
        <f t="shared" si="40"/>
        <v>0</v>
      </c>
      <c r="H155" s="14">
        <f t="shared" si="39"/>
        <v>399349.6325992971</v>
      </c>
    </row>
    <row r="156" spans="1:8" x14ac:dyDescent="0.25">
      <c r="A156" s="4">
        <v>135</v>
      </c>
      <c r="B156" s="7">
        <f t="shared" si="41"/>
        <v>46831</v>
      </c>
      <c r="C156" s="13">
        <f t="shared" si="35"/>
        <v>3586.0180311129716</v>
      </c>
      <c r="D156" s="14">
        <f t="shared" si="36"/>
        <v>3586.0180311129716</v>
      </c>
      <c r="E156" s="14">
        <f t="shared" si="37"/>
        <v>707.37276279303819</v>
      </c>
      <c r="F156" s="14">
        <f t="shared" si="38"/>
        <v>2878.6452683199332</v>
      </c>
      <c r="G156" s="14">
        <f t="shared" si="40"/>
        <v>0</v>
      </c>
      <c r="H156" s="14">
        <f t="shared" si="39"/>
        <v>398642.25983650406</v>
      </c>
    </row>
    <row r="157" spans="1:8" x14ac:dyDescent="0.25">
      <c r="A157" s="4">
        <v>136</v>
      </c>
      <c r="B157" s="7">
        <f t="shared" si="41"/>
        <v>46862</v>
      </c>
      <c r="C157" s="13">
        <f t="shared" si="35"/>
        <v>3586.0180311129716</v>
      </c>
      <c r="D157" s="14">
        <f t="shared" si="36"/>
        <v>3586.0180311129716</v>
      </c>
      <c r="E157" s="14">
        <f t="shared" si="37"/>
        <v>712.47174145817121</v>
      </c>
      <c r="F157" s="14">
        <f t="shared" si="38"/>
        <v>2873.5462896548001</v>
      </c>
      <c r="G157" s="14">
        <f t="shared" si="40"/>
        <v>0</v>
      </c>
      <c r="H157" s="14">
        <f t="shared" si="39"/>
        <v>397929.78809504589</v>
      </c>
    </row>
    <row r="158" spans="1:8" x14ac:dyDescent="0.25">
      <c r="A158" s="4">
        <v>137</v>
      </c>
      <c r="B158" s="7">
        <f t="shared" si="41"/>
        <v>46892</v>
      </c>
      <c r="C158" s="13">
        <f t="shared" si="35"/>
        <v>3586.018031112972</v>
      </c>
      <c r="D158" s="14">
        <f t="shared" si="36"/>
        <v>3586.018031112972</v>
      </c>
      <c r="E158" s="14">
        <f t="shared" si="37"/>
        <v>717.60747526118246</v>
      </c>
      <c r="F158" s="14">
        <f t="shared" si="38"/>
        <v>2868.4105558517895</v>
      </c>
      <c r="G158" s="14">
        <f t="shared" si="40"/>
        <v>0</v>
      </c>
      <c r="H158" s="14">
        <f t="shared" si="39"/>
        <v>397212.18061978469</v>
      </c>
    </row>
    <row r="159" spans="1:8" x14ac:dyDescent="0.25">
      <c r="A159" s="4">
        <v>138</v>
      </c>
      <c r="B159" s="7">
        <f t="shared" si="41"/>
        <v>46923</v>
      </c>
      <c r="C159" s="13">
        <f t="shared" si="35"/>
        <v>3586.0180311129716</v>
      </c>
      <c r="D159" s="14">
        <f t="shared" si="36"/>
        <v>3586.0180311129716</v>
      </c>
      <c r="E159" s="14">
        <f t="shared" si="37"/>
        <v>722.78022914535666</v>
      </c>
      <c r="F159" s="14">
        <f t="shared" si="38"/>
        <v>2863.2378019676148</v>
      </c>
      <c r="G159" s="14">
        <f t="shared" si="40"/>
        <v>0</v>
      </c>
      <c r="H159" s="14">
        <f t="shared" si="39"/>
        <v>396489.40039063932</v>
      </c>
    </row>
    <row r="160" spans="1:8" x14ac:dyDescent="0.25">
      <c r="A160" s="4">
        <v>139</v>
      </c>
      <c r="B160" s="7">
        <f t="shared" si="41"/>
        <v>46953</v>
      </c>
      <c r="C160" s="13">
        <f t="shared" si="35"/>
        <v>3586.0180311129716</v>
      </c>
      <c r="D160" s="14">
        <f t="shared" si="36"/>
        <v>3586.0180311129716</v>
      </c>
      <c r="E160" s="14">
        <f t="shared" si="37"/>
        <v>727.9902699637795</v>
      </c>
      <c r="F160" s="14">
        <f t="shared" si="38"/>
        <v>2858.027761149192</v>
      </c>
      <c r="G160" s="14">
        <f t="shared" si="40"/>
        <v>0</v>
      </c>
      <c r="H160" s="14">
        <f t="shared" si="39"/>
        <v>395761.41012067551</v>
      </c>
    </row>
    <row r="161" spans="1:8" x14ac:dyDescent="0.25">
      <c r="A161" s="4">
        <v>140</v>
      </c>
      <c r="B161" s="7">
        <f t="shared" si="41"/>
        <v>46984</v>
      </c>
      <c r="C161" s="13">
        <f t="shared" si="35"/>
        <v>3586.0180311129707</v>
      </c>
      <c r="D161" s="14">
        <f t="shared" si="36"/>
        <v>3586.0180311129707</v>
      </c>
      <c r="E161" s="14">
        <f t="shared" si="37"/>
        <v>733.23786649310182</v>
      </c>
      <c r="F161" s="14">
        <f t="shared" si="38"/>
        <v>2852.7801646198691</v>
      </c>
      <c r="G161" s="14">
        <f t="shared" si="40"/>
        <v>0</v>
      </c>
      <c r="H161" s="14">
        <f t="shared" si="39"/>
        <v>395028.1722541824</v>
      </c>
    </row>
    <row r="162" spans="1:8" x14ac:dyDescent="0.25">
      <c r="A162" s="4">
        <v>141</v>
      </c>
      <c r="B162" s="7">
        <f t="shared" si="41"/>
        <v>47015</v>
      </c>
      <c r="C162" s="13">
        <f t="shared" si="35"/>
        <v>3586.0180311129711</v>
      </c>
      <c r="D162" s="14">
        <f t="shared" si="36"/>
        <v>3586.0180311129711</v>
      </c>
      <c r="E162" s="14">
        <f t="shared" si="37"/>
        <v>738.52328944740611</v>
      </c>
      <c r="F162" s="14">
        <f t="shared" si="38"/>
        <v>2847.494741665565</v>
      </c>
      <c r="G162" s="14">
        <f t="shared" si="40"/>
        <v>0</v>
      </c>
      <c r="H162" s="14">
        <f t="shared" si="39"/>
        <v>394289.64896473498</v>
      </c>
    </row>
    <row r="163" spans="1:8" x14ac:dyDescent="0.25">
      <c r="A163" s="4">
        <v>142</v>
      </c>
      <c r="B163" s="7">
        <f t="shared" si="41"/>
        <v>47045</v>
      </c>
      <c r="C163" s="13">
        <f t="shared" si="35"/>
        <v>3586.0180311129711</v>
      </c>
      <c r="D163" s="14">
        <f t="shared" si="36"/>
        <v>3586.0180311129711</v>
      </c>
      <c r="E163" s="14">
        <f t="shared" si="37"/>
        <v>743.84681149217283</v>
      </c>
      <c r="F163" s="14">
        <f t="shared" si="38"/>
        <v>2842.1712196207982</v>
      </c>
      <c r="G163" s="14">
        <f t="shared" si="40"/>
        <v>0</v>
      </c>
      <c r="H163" s="14">
        <f t="shared" si="39"/>
        <v>393545.80215324281</v>
      </c>
    </row>
    <row r="164" spans="1:8" x14ac:dyDescent="0.25">
      <c r="A164" s="4">
        <v>143</v>
      </c>
      <c r="B164" s="7">
        <f t="shared" si="41"/>
        <v>47076</v>
      </c>
      <c r="C164" s="13">
        <f t="shared" si="35"/>
        <v>3586.0180311129707</v>
      </c>
      <c r="D164" s="14">
        <f t="shared" si="36"/>
        <v>3586.0180311129707</v>
      </c>
      <c r="E164" s="14">
        <f t="shared" si="37"/>
        <v>749.20870725834561</v>
      </c>
      <c r="F164" s="14">
        <f t="shared" si="38"/>
        <v>2836.8093238546253</v>
      </c>
      <c r="G164" s="14">
        <f t="shared" si="40"/>
        <v>0</v>
      </c>
      <c r="H164" s="14">
        <f t="shared" si="39"/>
        <v>392796.59344598447</v>
      </c>
    </row>
    <row r="165" spans="1:8" x14ac:dyDescent="0.25">
      <c r="A165" s="4">
        <v>144</v>
      </c>
      <c r="B165" s="7">
        <f t="shared" si="41"/>
        <v>47106</v>
      </c>
      <c r="C165" s="13">
        <f t="shared" si="35"/>
        <v>3586.0180311129711</v>
      </c>
      <c r="D165" s="14">
        <f t="shared" si="36"/>
        <v>3586.0180311129711</v>
      </c>
      <c r="E165" s="14">
        <f t="shared" si="37"/>
        <v>754.60925335649961</v>
      </c>
      <c r="F165" s="14">
        <f t="shared" si="38"/>
        <v>2831.4087777564714</v>
      </c>
      <c r="G165" s="14">
        <f t="shared" si="40"/>
        <v>0</v>
      </c>
      <c r="H165" s="14">
        <f t="shared" si="39"/>
        <v>392041.98419262795</v>
      </c>
    </row>
    <row r="166" spans="1:8" x14ac:dyDescent="0.25">
      <c r="A166" s="4">
        <v>145</v>
      </c>
      <c r="B166" s="7">
        <f t="shared" si="41"/>
        <v>47137</v>
      </c>
      <c r="C166" s="13">
        <f t="shared" si="35"/>
        <v>3586.0180311129707</v>
      </c>
      <c r="D166" s="14">
        <f t="shared" si="36"/>
        <v>3586.0180311129707</v>
      </c>
      <c r="E166" s="14">
        <f t="shared" si="37"/>
        <v>760.0487283911109</v>
      </c>
      <c r="F166" s="14">
        <f t="shared" si="38"/>
        <v>2825.9693027218595</v>
      </c>
      <c r="G166" s="14">
        <f t="shared" si="40"/>
        <v>0</v>
      </c>
      <c r="H166" s="14">
        <f t="shared" si="39"/>
        <v>391281.93546423683</v>
      </c>
    </row>
    <row r="167" spans="1:8" x14ac:dyDescent="0.25">
      <c r="A167" s="4">
        <v>146</v>
      </c>
      <c r="B167" s="7">
        <f t="shared" si="41"/>
        <v>47168</v>
      </c>
      <c r="C167" s="13">
        <f t="shared" si="35"/>
        <v>3586.0180311129707</v>
      </c>
      <c r="D167" s="14">
        <f t="shared" si="36"/>
        <v>3586.0180311129707</v>
      </c>
      <c r="E167" s="14">
        <f t="shared" si="37"/>
        <v>765.52741297493026</v>
      </c>
      <c r="F167" s="14">
        <f t="shared" si="38"/>
        <v>2820.4906181380406</v>
      </c>
      <c r="G167" s="14">
        <f t="shared" si="40"/>
        <v>0</v>
      </c>
      <c r="H167" s="14">
        <f t="shared" si="39"/>
        <v>390516.40805126191</v>
      </c>
    </row>
    <row r="168" spans="1:8" x14ac:dyDescent="0.25">
      <c r="A168" s="4">
        <v>147</v>
      </c>
      <c r="B168" s="7">
        <f t="shared" si="41"/>
        <v>47196</v>
      </c>
      <c r="C168" s="13">
        <f t="shared" si="35"/>
        <v>3586.0180311129711</v>
      </c>
      <c r="D168" s="14">
        <f t="shared" si="36"/>
        <v>3586.0180311129711</v>
      </c>
      <c r="E168" s="14">
        <f t="shared" si="37"/>
        <v>771.04558974345798</v>
      </c>
      <c r="F168" s="14">
        <f t="shared" si="38"/>
        <v>2814.972441369513</v>
      </c>
      <c r="G168" s="14">
        <f t="shared" si="40"/>
        <v>0</v>
      </c>
      <c r="H168" s="14">
        <f t="shared" si="39"/>
        <v>389745.36246151844</v>
      </c>
    </row>
    <row r="169" spans="1:8" x14ac:dyDescent="0.25">
      <c r="A169" s="4">
        <v>148</v>
      </c>
      <c r="B169" s="7">
        <f t="shared" si="41"/>
        <v>47227</v>
      </c>
      <c r="C169" s="13">
        <f t="shared" si="35"/>
        <v>3586.0180311129707</v>
      </c>
      <c r="D169" s="14">
        <f t="shared" si="36"/>
        <v>3586.0180311129707</v>
      </c>
      <c r="E169" s="14">
        <f t="shared" si="37"/>
        <v>776.60354336952526</v>
      </c>
      <c r="F169" s="14">
        <f t="shared" si="38"/>
        <v>2809.4144877434455</v>
      </c>
      <c r="G169" s="14">
        <f t="shared" si="40"/>
        <v>0</v>
      </c>
      <c r="H169" s="14">
        <f t="shared" si="39"/>
        <v>388968.75891814893</v>
      </c>
    </row>
    <row r="170" spans="1:8" x14ac:dyDescent="0.25">
      <c r="A170" s="4">
        <v>149</v>
      </c>
      <c r="B170" s="7">
        <f t="shared" si="41"/>
        <v>47257</v>
      </c>
      <c r="C170" s="13">
        <f t="shared" si="35"/>
        <v>3586.0180311129711</v>
      </c>
      <c r="D170" s="14">
        <f t="shared" si="36"/>
        <v>3586.0180311129711</v>
      </c>
      <c r="E170" s="14">
        <f t="shared" si="37"/>
        <v>782.20156057798056</v>
      </c>
      <c r="F170" s="14">
        <f t="shared" si="38"/>
        <v>2803.8164705349905</v>
      </c>
      <c r="G170" s="14">
        <f t="shared" si="40"/>
        <v>0</v>
      </c>
      <c r="H170" s="14">
        <f t="shared" si="39"/>
        <v>388186.55735757097</v>
      </c>
    </row>
    <row r="171" spans="1:8" x14ac:dyDescent="0.25">
      <c r="A171" s="4">
        <v>150</v>
      </c>
      <c r="B171" s="7">
        <f t="shared" si="41"/>
        <v>47288</v>
      </c>
      <c r="C171" s="13">
        <f t="shared" si="35"/>
        <v>3586.0180311129711</v>
      </c>
      <c r="D171" s="14">
        <f t="shared" si="36"/>
        <v>3586.0180311129711</v>
      </c>
      <c r="E171" s="14">
        <f t="shared" si="37"/>
        <v>787.83993016048044</v>
      </c>
      <c r="F171" s="14">
        <f t="shared" si="38"/>
        <v>2798.1781009524907</v>
      </c>
      <c r="G171" s="14">
        <f t="shared" si="40"/>
        <v>0</v>
      </c>
      <c r="H171" s="14">
        <f t="shared" si="39"/>
        <v>387398.71742741048</v>
      </c>
    </row>
    <row r="172" spans="1:8" x14ac:dyDescent="0.25">
      <c r="A172" s="4">
        <v>151</v>
      </c>
      <c r="B172" s="7">
        <f t="shared" si="41"/>
        <v>47318</v>
      </c>
      <c r="C172" s="13">
        <f t="shared" si="35"/>
        <v>3586.0180311129711</v>
      </c>
      <c r="D172" s="14">
        <f t="shared" si="36"/>
        <v>3586.0180311129711</v>
      </c>
      <c r="E172" s="14">
        <f t="shared" si="37"/>
        <v>793.51894299038702</v>
      </c>
      <c r="F172" s="14">
        <f t="shared" si="38"/>
        <v>2792.499088122584</v>
      </c>
      <c r="G172" s="14">
        <f t="shared" si="40"/>
        <v>0</v>
      </c>
      <c r="H172" s="14">
        <f t="shared" si="39"/>
        <v>386605.19848442008</v>
      </c>
    </row>
    <row r="173" spans="1:8" x14ac:dyDescent="0.25">
      <c r="A173" s="4">
        <v>152</v>
      </c>
      <c r="B173" s="7">
        <f t="shared" si="41"/>
        <v>47349</v>
      </c>
      <c r="C173" s="13">
        <f t="shared" si="35"/>
        <v>3586.0180311129716</v>
      </c>
      <c r="D173" s="14">
        <f t="shared" si="36"/>
        <v>3586.0180311129716</v>
      </c>
      <c r="E173" s="14">
        <f t="shared" si="37"/>
        <v>799.23889203777605</v>
      </c>
      <c r="F173" s="14">
        <f t="shared" si="38"/>
        <v>2786.7791390751954</v>
      </c>
      <c r="G173" s="14">
        <f t="shared" si="40"/>
        <v>0</v>
      </c>
      <c r="H173" s="14">
        <f t="shared" si="39"/>
        <v>385805.95959238231</v>
      </c>
    </row>
    <row r="174" spans="1:8" x14ac:dyDescent="0.25">
      <c r="A174" s="4">
        <v>153</v>
      </c>
      <c r="B174" s="7">
        <f t="shared" si="41"/>
        <v>47380</v>
      </c>
      <c r="C174" s="13">
        <f t="shared" si="35"/>
        <v>3586.0180311129711</v>
      </c>
      <c r="D174" s="14">
        <f t="shared" si="36"/>
        <v>3586.0180311129711</v>
      </c>
      <c r="E174" s="14">
        <f t="shared" si="37"/>
        <v>805.00007238454828</v>
      </c>
      <c r="F174" s="14">
        <f t="shared" si="38"/>
        <v>2781.0179587284229</v>
      </c>
      <c r="G174" s="14">
        <f t="shared" si="40"/>
        <v>0</v>
      </c>
      <c r="H174" s="14">
        <f t="shared" si="39"/>
        <v>385000.95951999776</v>
      </c>
    </row>
    <row r="175" spans="1:8" x14ac:dyDescent="0.25">
      <c r="A175" s="4">
        <v>154</v>
      </c>
      <c r="B175" s="7">
        <f t="shared" si="41"/>
        <v>47410</v>
      </c>
      <c r="C175" s="13">
        <f t="shared" si="35"/>
        <v>3586.0180311129716</v>
      </c>
      <c r="D175" s="14">
        <f t="shared" si="36"/>
        <v>3586.0180311129716</v>
      </c>
      <c r="E175" s="14">
        <f t="shared" si="37"/>
        <v>810.80278123965377</v>
      </c>
      <c r="F175" s="14">
        <f t="shared" si="38"/>
        <v>2775.2152498733176</v>
      </c>
      <c r="G175" s="14">
        <f t="shared" si="40"/>
        <v>0</v>
      </c>
      <c r="H175" s="14">
        <f t="shared" si="39"/>
        <v>384190.15673875809</v>
      </c>
    </row>
    <row r="176" spans="1:8" x14ac:dyDescent="0.25">
      <c r="A176" s="4">
        <v>155</v>
      </c>
      <c r="B176" s="7">
        <f t="shared" si="41"/>
        <v>47441</v>
      </c>
      <c r="C176" s="13">
        <f t="shared" si="35"/>
        <v>3586.0180311129707</v>
      </c>
      <c r="D176" s="14">
        <f t="shared" si="36"/>
        <v>3586.0180311129707</v>
      </c>
      <c r="E176" s="14">
        <f t="shared" si="37"/>
        <v>816.64731795442287</v>
      </c>
      <c r="F176" s="14">
        <f t="shared" si="38"/>
        <v>2769.3707131585479</v>
      </c>
      <c r="G176" s="14">
        <f t="shared" si="40"/>
        <v>0</v>
      </c>
      <c r="H176" s="14">
        <f t="shared" si="39"/>
        <v>383373.50942080369</v>
      </c>
    </row>
    <row r="177" spans="1:8" x14ac:dyDescent="0.25">
      <c r="A177" s="4">
        <v>156</v>
      </c>
      <c r="B177" s="7">
        <f t="shared" si="41"/>
        <v>47471</v>
      </c>
      <c r="C177" s="13">
        <f t="shared" si="35"/>
        <v>3586.0180311129716</v>
      </c>
      <c r="D177" s="14">
        <f t="shared" si="36"/>
        <v>3586.0180311129716</v>
      </c>
      <c r="E177" s="14">
        <f t="shared" si="37"/>
        <v>822.53398403801089</v>
      </c>
      <c r="F177" s="14">
        <f t="shared" si="38"/>
        <v>2763.4840470749605</v>
      </c>
      <c r="G177" s="14">
        <f t="shared" si="40"/>
        <v>0</v>
      </c>
      <c r="H177" s="14">
        <f t="shared" si="39"/>
        <v>382550.9754367657</v>
      </c>
    </row>
    <row r="178" spans="1:8" x14ac:dyDescent="0.25">
      <c r="A178" s="4">
        <v>157</v>
      </c>
      <c r="B178" s="7">
        <f t="shared" si="41"/>
        <v>47502</v>
      </c>
      <c r="C178" s="13">
        <f t="shared" si="35"/>
        <v>3586.0180311129716</v>
      </c>
      <c r="D178" s="14">
        <f t="shared" si="36"/>
        <v>3586.0180311129716</v>
      </c>
      <c r="E178" s="14">
        <f t="shared" si="37"/>
        <v>828.46308317295177</v>
      </c>
      <c r="F178" s="14">
        <f t="shared" si="38"/>
        <v>2757.5549479400197</v>
      </c>
      <c r="G178" s="14">
        <f t="shared" si="40"/>
        <v>0</v>
      </c>
      <c r="H178" s="14">
        <f t="shared" si="39"/>
        <v>381722.51235359273</v>
      </c>
    </row>
    <row r="179" spans="1:8" x14ac:dyDescent="0.25">
      <c r="A179" s="4">
        <v>158</v>
      </c>
      <c r="B179" s="7">
        <f t="shared" si="41"/>
        <v>47533</v>
      </c>
      <c r="C179" s="13">
        <f t="shared" si="35"/>
        <v>3586.0180311129711</v>
      </c>
      <c r="D179" s="14">
        <f t="shared" si="36"/>
        <v>3586.0180311129711</v>
      </c>
      <c r="E179" s="14">
        <f t="shared" si="37"/>
        <v>834.43492123082331</v>
      </c>
      <c r="F179" s="14">
        <f t="shared" si="38"/>
        <v>2751.5831098821477</v>
      </c>
      <c r="G179" s="14">
        <f t="shared" si="40"/>
        <v>0</v>
      </c>
      <c r="H179" s="14">
        <f t="shared" si="39"/>
        <v>380888.0774323619</v>
      </c>
    </row>
    <row r="180" spans="1:8" x14ac:dyDescent="0.25">
      <c r="A180" s="4">
        <v>159</v>
      </c>
      <c r="B180" s="7">
        <f t="shared" si="41"/>
        <v>47561</v>
      </c>
      <c r="C180" s="13">
        <f t="shared" si="35"/>
        <v>3586.0180311129711</v>
      </c>
      <c r="D180" s="14">
        <f t="shared" si="36"/>
        <v>3586.0180311129711</v>
      </c>
      <c r="E180" s="14">
        <f t="shared" si="37"/>
        <v>840.44980628802887</v>
      </c>
      <c r="F180" s="14">
        <f t="shared" si="38"/>
        <v>2745.5682248249423</v>
      </c>
      <c r="G180" s="14">
        <f t="shared" si="40"/>
        <v>0</v>
      </c>
      <c r="H180" s="14">
        <f t="shared" si="39"/>
        <v>380047.6276260739</v>
      </c>
    </row>
    <row r="181" spans="1:8" x14ac:dyDescent="0.25">
      <c r="A181" s="4">
        <v>160</v>
      </c>
      <c r="B181" s="7">
        <f t="shared" si="41"/>
        <v>47592</v>
      </c>
      <c r="C181" s="13">
        <f t="shared" si="35"/>
        <v>3586.0180311129716</v>
      </c>
      <c r="D181" s="14">
        <f t="shared" si="36"/>
        <v>3586.0180311129716</v>
      </c>
      <c r="E181" s="14">
        <f t="shared" si="37"/>
        <v>846.50804864168845</v>
      </c>
      <c r="F181" s="14">
        <f t="shared" si="38"/>
        <v>2739.5099824712829</v>
      </c>
      <c r="G181" s="14">
        <f t="shared" si="40"/>
        <v>0</v>
      </c>
      <c r="H181" s="14">
        <f t="shared" si="39"/>
        <v>379201.11957743223</v>
      </c>
    </row>
    <row r="182" spans="1:8" x14ac:dyDescent="0.25">
      <c r="A182" s="4">
        <v>161</v>
      </c>
      <c r="B182" s="7">
        <f t="shared" si="41"/>
        <v>47622</v>
      </c>
      <c r="C182" s="13">
        <f t="shared" si="35"/>
        <v>3586.0180311129711</v>
      </c>
      <c r="D182" s="14">
        <f t="shared" si="36"/>
        <v>3586.0180311129711</v>
      </c>
      <c r="E182" s="14">
        <f t="shared" si="37"/>
        <v>852.60996082564725</v>
      </c>
      <c r="F182" s="14">
        <f t="shared" si="38"/>
        <v>2733.4080702873239</v>
      </c>
      <c r="G182" s="14">
        <f t="shared" si="40"/>
        <v>0</v>
      </c>
      <c r="H182" s="14">
        <f t="shared" si="39"/>
        <v>378348.50961660658</v>
      </c>
    </row>
    <row r="183" spans="1:8" x14ac:dyDescent="0.25">
      <c r="A183" s="4">
        <v>162</v>
      </c>
      <c r="B183" s="7">
        <f t="shared" si="41"/>
        <v>47653</v>
      </c>
      <c r="C183" s="13">
        <f t="shared" si="35"/>
        <v>3586.0180311129716</v>
      </c>
      <c r="D183" s="14">
        <f t="shared" si="36"/>
        <v>3586.0180311129716</v>
      </c>
      <c r="E183" s="14">
        <f t="shared" si="37"/>
        <v>858.75585762659875</v>
      </c>
      <c r="F183" s="14">
        <f t="shared" si="38"/>
        <v>2727.2621734863728</v>
      </c>
      <c r="G183" s="14">
        <f t="shared" si="40"/>
        <v>0</v>
      </c>
      <c r="H183" s="14">
        <f t="shared" si="39"/>
        <v>377489.75375897996</v>
      </c>
    </row>
    <row r="184" spans="1:8" x14ac:dyDescent="0.25">
      <c r="A184" s="4">
        <v>163</v>
      </c>
      <c r="B184" s="7">
        <f t="shared" si="41"/>
        <v>47683</v>
      </c>
      <c r="C184" s="13">
        <f t="shared" si="35"/>
        <v>3586.0180311129716</v>
      </c>
      <c r="D184" s="14">
        <f t="shared" si="36"/>
        <v>3586.0180311129716</v>
      </c>
      <c r="E184" s="14">
        <f t="shared" si="37"/>
        <v>864.94605610032374</v>
      </c>
      <c r="F184" s="14">
        <f t="shared" si="38"/>
        <v>2721.0719750126477</v>
      </c>
      <c r="G184" s="14">
        <f t="shared" si="40"/>
        <v>0</v>
      </c>
      <c r="H184" s="14">
        <f t="shared" si="39"/>
        <v>376624.80770287965</v>
      </c>
    </row>
    <row r="185" spans="1:8" x14ac:dyDescent="0.25">
      <c r="A185" s="4">
        <v>164</v>
      </c>
      <c r="B185" s="7">
        <f t="shared" si="41"/>
        <v>47714</v>
      </c>
      <c r="C185" s="13">
        <f t="shared" si="35"/>
        <v>3586.0180311129711</v>
      </c>
      <c r="D185" s="14">
        <f t="shared" si="36"/>
        <v>3586.0180311129711</v>
      </c>
      <c r="E185" s="14">
        <f t="shared" si="37"/>
        <v>871.180875588047</v>
      </c>
      <c r="F185" s="14">
        <f t="shared" si="38"/>
        <v>2714.8371555249241</v>
      </c>
      <c r="G185" s="14">
        <f t="shared" si="40"/>
        <v>0</v>
      </c>
      <c r="H185" s="14">
        <f t="shared" si="39"/>
        <v>375753.62682729162</v>
      </c>
    </row>
    <row r="186" spans="1:8" x14ac:dyDescent="0.25">
      <c r="A186" s="4">
        <v>165</v>
      </c>
      <c r="B186" s="7">
        <f t="shared" si="41"/>
        <v>47745</v>
      </c>
      <c r="C186" s="13">
        <f t="shared" si="35"/>
        <v>3586.0180311129716</v>
      </c>
      <c r="D186" s="14">
        <f t="shared" si="36"/>
        <v>3586.0180311129716</v>
      </c>
      <c r="E186" s="14">
        <f t="shared" si="37"/>
        <v>877.46063773291087</v>
      </c>
      <c r="F186" s="14">
        <f t="shared" si="38"/>
        <v>2708.5573933800606</v>
      </c>
      <c r="G186" s="14">
        <f t="shared" si="40"/>
        <v>0</v>
      </c>
      <c r="H186" s="14">
        <f t="shared" si="39"/>
        <v>374876.16618955869</v>
      </c>
    </row>
    <row r="187" spans="1:8" x14ac:dyDescent="0.25">
      <c r="A187" s="4">
        <v>166</v>
      </c>
      <c r="B187" s="7">
        <f t="shared" si="41"/>
        <v>47775</v>
      </c>
      <c r="C187" s="13">
        <f t="shared" si="35"/>
        <v>3586.0180311129711</v>
      </c>
      <c r="D187" s="14">
        <f t="shared" si="36"/>
        <v>3586.0180311129711</v>
      </c>
      <c r="E187" s="14">
        <f t="shared" si="37"/>
        <v>883.78566649656875</v>
      </c>
      <c r="F187" s="14">
        <f t="shared" si="38"/>
        <v>2702.2323646164023</v>
      </c>
      <c r="G187" s="14">
        <f t="shared" si="40"/>
        <v>0</v>
      </c>
      <c r="H187" s="14">
        <f t="shared" si="39"/>
        <v>373992.38052306214</v>
      </c>
    </row>
    <row r="188" spans="1:8" x14ac:dyDescent="0.25">
      <c r="A188" s="4">
        <v>167</v>
      </c>
      <c r="B188" s="7">
        <f t="shared" si="41"/>
        <v>47806</v>
      </c>
      <c r="C188" s="13">
        <f t="shared" si="35"/>
        <v>3586.0180311129716</v>
      </c>
      <c r="D188" s="14">
        <f t="shared" si="36"/>
        <v>3586.0180311129716</v>
      </c>
      <c r="E188" s="14">
        <f t="shared" si="37"/>
        <v>890.15628817589845</v>
      </c>
      <c r="F188" s="14">
        <f t="shared" si="38"/>
        <v>2695.8617429370729</v>
      </c>
      <c r="G188" s="14">
        <f t="shared" si="40"/>
        <v>0</v>
      </c>
      <c r="H188" s="14">
        <f t="shared" si="39"/>
        <v>373102.22423488623</v>
      </c>
    </row>
    <row r="189" spans="1:8" x14ac:dyDescent="0.25">
      <c r="A189" s="4">
        <v>168</v>
      </c>
      <c r="B189" s="7">
        <f t="shared" si="41"/>
        <v>47836</v>
      </c>
      <c r="C189" s="13">
        <f t="shared" si="35"/>
        <v>3586.0180311129716</v>
      </c>
      <c r="D189" s="14">
        <f t="shared" si="36"/>
        <v>3586.0180311129716</v>
      </c>
      <c r="E189" s="14">
        <f t="shared" si="37"/>
        <v>896.57283141983294</v>
      </c>
      <c r="F189" s="14">
        <f t="shared" si="38"/>
        <v>2689.4451996931384</v>
      </c>
      <c r="G189" s="14">
        <f t="shared" si="40"/>
        <v>0</v>
      </c>
      <c r="H189" s="14">
        <f t="shared" si="39"/>
        <v>372205.65140346641</v>
      </c>
    </row>
    <row r="190" spans="1:8" x14ac:dyDescent="0.25">
      <c r="A190" s="4">
        <v>169</v>
      </c>
      <c r="B190" s="7">
        <f t="shared" si="41"/>
        <v>47867</v>
      </c>
      <c r="C190" s="13">
        <f t="shared" si="35"/>
        <v>3586.0180311129716</v>
      </c>
      <c r="D190" s="14">
        <f t="shared" si="36"/>
        <v>3586.0180311129716</v>
      </c>
      <c r="E190" s="14">
        <f t="shared" si="37"/>
        <v>903.03562724631763</v>
      </c>
      <c r="F190" s="14">
        <f t="shared" si="38"/>
        <v>2682.9824038666538</v>
      </c>
      <c r="G190" s="14">
        <f t="shared" si="40"/>
        <v>0</v>
      </c>
      <c r="H190" s="14">
        <f t="shared" si="39"/>
        <v>371302.6157762201</v>
      </c>
    </row>
    <row r="191" spans="1:8" x14ac:dyDescent="0.25">
      <c r="A191" s="4">
        <v>170</v>
      </c>
      <c r="B191" s="7">
        <f t="shared" si="41"/>
        <v>47898</v>
      </c>
      <c r="C191" s="13">
        <f t="shared" si="35"/>
        <v>3586.0180311129716</v>
      </c>
      <c r="D191" s="14">
        <f t="shared" si="36"/>
        <v>3586.0180311129716</v>
      </c>
      <c r="E191" s="14">
        <f t="shared" si="37"/>
        <v>909.54500905938482</v>
      </c>
      <c r="F191" s="14">
        <f t="shared" si="38"/>
        <v>2676.4730220535866</v>
      </c>
      <c r="G191" s="14">
        <f t="shared" si="40"/>
        <v>0</v>
      </c>
      <c r="H191" s="14">
        <f t="shared" si="39"/>
        <v>370393.07076716074</v>
      </c>
    </row>
    <row r="192" spans="1:8" x14ac:dyDescent="0.25">
      <c r="A192" s="4">
        <v>171</v>
      </c>
      <c r="B192" s="7">
        <f t="shared" si="41"/>
        <v>47926</v>
      </c>
      <c r="C192" s="13">
        <f t="shared" si="35"/>
        <v>3586.0180311129716</v>
      </c>
      <c r="D192" s="14">
        <f t="shared" si="36"/>
        <v>3586.0180311129716</v>
      </c>
      <c r="E192" s="14">
        <f t="shared" si="37"/>
        <v>916.1013126663546</v>
      </c>
      <c r="F192" s="14">
        <f t="shared" si="38"/>
        <v>2669.9167184466169</v>
      </c>
      <c r="G192" s="14">
        <f t="shared" si="40"/>
        <v>0</v>
      </c>
      <c r="H192" s="14">
        <f t="shared" si="39"/>
        <v>369476.96945449436</v>
      </c>
    </row>
    <row r="193" spans="1:8" x14ac:dyDescent="0.25">
      <c r="A193" s="4">
        <v>172</v>
      </c>
      <c r="B193" s="7">
        <f t="shared" si="41"/>
        <v>47957</v>
      </c>
      <c r="C193" s="13">
        <f t="shared" si="35"/>
        <v>3586.0180311129716</v>
      </c>
      <c r="D193" s="14">
        <f t="shared" si="36"/>
        <v>3586.0180311129716</v>
      </c>
      <c r="E193" s="14">
        <f t="shared" si="37"/>
        <v>922.70487629515776</v>
      </c>
      <c r="F193" s="14">
        <f t="shared" si="38"/>
        <v>2663.3131548178139</v>
      </c>
      <c r="G193" s="14">
        <f t="shared" si="40"/>
        <v>0</v>
      </c>
      <c r="H193" s="14">
        <f t="shared" si="39"/>
        <v>368554.26457819919</v>
      </c>
    </row>
    <row r="194" spans="1:8" x14ac:dyDescent="0.25">
      <c r="A194" s="4">
        <v>173</v>
      </c>
      <c r="B194" s="7">
        <f t="shared" si="41"/>
        <v>47987</v>
      </c>
      <c r="C194" s="13">
        <f t="shared" si="35"/>
        <v>3586.0180311129716</v>
      </c>
      <c r="D194" s="14">
        <f t="shared" si="36"/>
        <v>3586.0180311129716</v>
      </c>
      <c r="E194" s="14">
        <f t="shared" si="37"/>
        <v>929.35604061178537</v>
      </c>
      <c r="F194" s="14">
        <f t="shared" si="38"/>
        <v>2656.6619905011862</v>
      </c>
      <c r="G194" s="14">
        <f t="shared" si="40"/>
        <v>0</v>
      </c>
      <c r="H194" s="14">
        <f t="shared" si="39"/>
        <v>367624.90853758738</v>
      </c>
    </row>
    <row r="195" spans="1:8" x14ac:dyDescent="0.25">
      <c r="A195" s="4">
        <v>174</v>
      </c>
      <c r="B195" s="7">
        <f t="shared" si="41"/>
        <v>48018</v>
      </c>
      <c r="C195" s="13">
        <f t="shared" si="35"/>
        <v>3586.0180311129711</v>
      </c>
      <c r="D195" s="14">
        <f t="shared" si="36"/>
        <v>3586.0180311129711</v>
      </c>
      <c r="E195" s="14">
        <f t="shared" si="37"/>
        <v>936.05514873786205</v>
      </c>
      <c r="F195" s="14">
        <f t="shared" si="38"/>
        <v>2649.9628823751091</v>
      </c>
      <c r="G195" s="14">
        <f t="shared" si="40"/>
        <v>0</v>
      </c>
      <c r="H195" s="14">
        <f t="shared" si="39"/>
        <v>366688.85338884953</v>
      </c>
    </row>
    <row r="196" spans="1:8" x14ac:dyDescent="0.25">
      <c r="A196" s="4">
        <v>175</v>
      </c>
      <c r="B196" s="7">
        <f t="shared" si="41"/>
        <v>48048</v>
      </c>
      <c r="C196" s="13">
        <f t="shared" si="35"/>
        <v>3586.0180311129716</v>
      </c>
      <c r="D196" s="14">
        <f t="shared" si="36"/>
        <v>3586.0180311129716</v>
      </c>
      <c r="E196" s="14">
        <f t="shared" si="37"/>
        <v>942.80254626834744</v>
      </c>
      <c r="F196" s="14">
        <f t="shared" si="38"/>
        <v>2643.2154848446239</v>
      </c>
      <c r="G196" s="14">
        <f t="shared" si="40"/>
        <v>0</v>
      </c>
      <c r="H196" s="14">
        <f t="shared" si="39"/>
        <v>365746.0508425812</v>
      </c>
    </row>
    <row r="197" spans="1:8" x14ac:dyDescent="0.25">
      <c r="A197" s="4">
        <v>176</v>
      </c>
      <c r="B197" s="7">
        <f t="shared" si="41"/>
        <v>48079</v>
      </c>
      <c r="C197" s="13">
        <f t="shared" si="35"/>
        <v>3586.0180311129716</v>
      </c>
      <c r="D197" s="14">
        <f t="shared" si="36"/>
        <v>3586.0180311129716</v>
      </c>
      <c r="E197" s="14">
        <f t="shared" si="37"/>
        <v>949.59858128936503</v>
      </c>
      <c r="F197" s="14">
        <f t="shared" si="38"/>
        <v>2636.4194498236066</v>
      </c>
      <c r="G197" s="14">
        <f t="shared" si="40"/>
        <v>0</v>
      </c>
      <c r="H197" s="14">
        <f t="shared" si="39"/>
        <v>364796.45226129185</v>
      </c>
    </row>
    <row r="198" spans="1:8" x14ac:dyDescent="0.25">
      <c r="A198" s="4">
        <v>177</v>
      </c>
      <c r="B198" s="7">
        <f t="shared" si="41"/>
        <v>48110</v>
      </c>
      <c r="C198" s="13">
        <f t="shared" si="35"/>
        <v>3586.0180311129716</v>
      </c>
      <c r="D198" s="14">
        <f t="shared" si="36"/>
        <v>3586.0180311129716</v>
      </c>
      <c r="E198" s="14">
        <f t="shared" si="37"/>
        <v>956.44360439615946</v>
      </c>
      <c r="F198" s="14">
        <f t="shared" si="38"/>
        <v>2629.574426716812</v>
      </c>
      <c r="G198" s="14">
        <f t="shared" si="40"/>
        <v>0</v>
      </c>
      <c r="H198" s="14">
        <f t="shared" si="39"/>
        <v>363840.00865689572</v>
      </c>
    </row>
    <row r="199" spans="1:8" x14ac:dyDescent="0.25">
      <c r="A199" s="4">
        <v>178</v>
      </c>
      <c r="B199" s="7">
        <f t="shared" si="41"/>
        <v>48140</v>
      </c>
      <c r="C199" s="13">
        <f t="shared" si="35"/>
        <v>3586.0180311129716</v>
      </c>
      <c r="D199" s="14">
        <f t="shared" si="36"/>
        <v>3586.0180311129716</v>
      </c>
      <c r="E199" s="14">
        <f t="shared" si="37"/>
        <v>963.33796871118159</v>
      </c>
      <c r="F199" s="14">
        <f t="shared" si="38"/>
        <v>2622.6800624017901</v>
      </c>
      <c r="G199" s="14">
        <f t="shared" si="40"/>
        <v>0</v>
      </c>
      <c r="H199" s="14">
        <f t="shared" si="39"/>
        <v>362876.67068818456</v>
      </c>
    </row>
    <row r="200" spans="1:8" x14ac:dyDescent="0.25">
      <c r="A200" s="4">
        <v>179</v>
      </c>
      <c r="B200" s="7">
        <f t="shared" si="41"/>
        <v>48171</v>
      </c>
      <c r="C200" s="13">
        <f t="shared" si="35"/>
        <v>3586.0180311129716</v>
      </c>
      <c r="D200" s="14">
        <f t="shared" si="36"/>
        <v>3586.0180311129716</v>
      </c>
      <c r="E200" s="14">
        <f t="shared" si="37"/>
        <v>970.28202990230807</v>
      </c>
      <c r="F200" s="14">
        <f t="shared" si="38"/>
        <v>2615.7360012106633</v>
      </c>
      <c r="G200" s="14">
        <f t="shared" si="40"/>
        <v>0</v>
      </c>
      <c r="H200" s="14">
        <f t="shared" si="39"/>
        <v>361906.38865828223</v>
      </c>
    </row>
    <row r="201" spans="1:8" x14ac:dyDescent="0.25">
      <c r="A201" s="4">
        <v>180</v>
      </c>
      <c r="B201" s="7">
        <f t="shared" si="41"/>
        <v>48201</v>
      </c>
      <c r="C201" s="13">
        <f t="shared" si="35"/>
        <v>3586.0180311129716</v>
      </c>
      <c r="D201" s="14">
        <f t="shared" si="36"/>
        <v>3586.0180311129716</v>
      </c>
      <c r="E201" s="14">
        <f t="shared" si="37"/>
        <v>977.27614620118732</v>
      </c>
      <c r="F201" s="14">
        <f t="shared" si="38"/>
        <v>2608.7418849117844</v>
      </c>
      <c r="G201" s="14">
        <f t="shared" si="40"/>
        <v>0</v>
      </c>
      <c r="H201" s="14">
        <f t="shared" si="39"/>
        <v>360929.11251208105</v>
      </c>
    </row>
    <row r="202" spans="1:8" x14ac:dyDescent="0.25">
      <c r="A202" s="4">
        <v>181</v>
      </c>
      <c r="B202" s="7">
        <f t="shared" si="41"/>
        <v>48232</v>
      </c>
      <c r="C202" s="13">
        <f t="shared" si="35"/>
        <v>3586.018031112972</v>
      </c>
      <c r="D202" s="14">
        <f t="shared" si="36"/>
        <v>3586.018031112972</v>
      </c>
      <c r="E202" s="14">
        <f t="shared" si="37"/>
        <v>984.32067842172091</v>
      </c>
      <c r="F202" s="14">
        <f t="shared" si="38"/>
        <v>2601.6973526912511</v>
      </c>
      <c r="G202" s="14">
        <f t="shared" si="40"/>
        <v>0</v>
      </c>
      <c r="H202" s="14">
        <f t="shared" si="39"/>
        <v>359944.79183365934</v>
      </c>
    </row>
    <row r="203" spans="1:8" x14ac:dyDescent="0.25">
      <c r="A203" s="4">
        <v>182</v>
      </c>
      <c r="B203" s="7">
        <f t="shared" si="41"/>
        <v>48263</v>
      </c>
      <c r="C203" s="13">
        <f t="shared" si="35"/>
        <v>3586.0180311129716</v>
      </c>
      <c r="D203" s="14">
        <f t="shared" si="36"/>
        <v>3586.0180311129716</v>
      </c>
      <c r="E203" s="14">
        <f t="shared" si="37"/>
        <v>991.41598997867709</v>
      </c>
      <c r="F203" s="14">
        <f t="shared" si="38"/>
        <v>2594.6020411342947</v>
      </c>
      <c r="G203" s="14">
        <f t="shared" si="40"/>
        <v>0</v>
      </c>
      <c r="H203" s="14">
        <f t="shared" si="39"/>
        <v>358953.37584368064</v>
      </c>
    </row>
    <row r="204" spans="1:8" x14ac:dyDescent="0.25">
      <c r="A204" s="4">
        <v>183</v>
      </c>
      <c r="B204" s="7">
        <f t="shared" si="41"/>
        <v>48292</v>
      </c>
      <c r="C204" s="13">
        <f t="shared" si="35"/>
        <v>3586.0180311129716</v>
      </c>
      <c r="D204" s="14">
        <f t="shared" si="36"/>
        <v>3586.0180311129716</v>
      </c>
      <c r="E204" s="14">
        <f t="shared" si="37"/>
        <v>998.56244690644007</v>
      </c>
      <c r="F204" s="14">
        <f t="shared" si="38"/>
        <v>2587.4555842065315</v>
      </c>
      <c r="G204" s="14">
        <f t="shared" si="40"/>
        <v>0</v>
      </c>
      <c r="H204" s="14">
        <f t="shared" si="39"/>
        <v>357954.81339677417</v>
      </c>
    </row>
    <row r="205" spans="1:8" x14ac:dyDescent="0.25">
      <c r="A205" s="4">
        <v>184</v>
      </c>
      <c r="B205" s="7">
        <f t="shared" si="41"/>
        <v>48323</v>
      </c>
      <c r="C205" s="13">
        <f t="shared" si="35"/>
        <v>3586.018031112972</v>
      </c>
      <c r="D205" s="14">
        <f t="shared" si="36"/>
        <v>3586.018031112972</v>
      </c>
      <c r="E205" s="14">
        <f t="shared" si="37"/>
        <v>1005.7604178778911</v>
      </c>
      <c r="F205" s="14">
        <f t="shared" si="38"/>
        <v>2580.257613235081</v>
      </c>
      <c r="G205" s="14">
        <f t="shared" si="40"/>
        <v>0</v>
      </c>
      <c r="H205" s="14">
        <f t="shared" si="39"/>
        <v>356949.0529788963</v>
      </c>
    </row>
    <row r="206" spans="1:8" x14ac:dyDescent="0.25">
      <c r="A206" s="4">
        <v>185</v>
      </c>
      <c r="B206" s="7">
        <f t="shared" si="41"/>
        <v>48353</v>
      </c>
      <c r="C206" s="13">
        <f t="shared" si="35"/>
        <v>3586.0180311129716</v>
      </c>
      <c r="D206" s="14">
        <f t="shared" si="36"/>
        <v>3586.0180311129716</v>
      </c>
      <c r="E206" s="14">
        <f t="shared" si="37"/>
        <v>1013.0102742234274</v>
      </c>
      <c r="F206" s="14">
        <f t="shared" si="38"/>
        <v>2573.0077568895445</v>
      </c>
      <c r="G206" s="14">
        <f t="shared" si="40"/>
        <v>0</v>
      </c>
      <c r="H206" s="14">
        <f t="shared" si="39"/>
        <v>355936.0427046729</v>
      </c>
    </row>
    <row r="207" spans="1:8" x14ac:dyDescent="0.25">
      <c r="A207" s="4">
        <v>186</v>
      </c>
      <c r="B207" s="7">
        <f t="shared" si="41"/>
        <v>48384</v>
      </c>
      <c r="C207" s="13">
        <f t="shared" si="35"/>
        <v>3586.018031112972</v>
      </c>
      <c r="D207" s="14">
        <f t="shared" si="36"/>
        <v>3586.018031112972</v>
      </c>
      <c r="E207" s="14">
        <f t="shared" si="37"/>
        <v>1020.3123899501211</v>
      </c>
      <c r="F207" s="14">
        <f t="shared" si="38"/>
        <v>2565.705641162851</v>
      </c>
      <c r="G207" s="14">
        <f t="shared" si="40"/>
        <v>0</v>
      </c>
      <c r="H207" s="14">
        <f t="shared" si="39"/>
        <v>354915.73031472281</v>
      </c>
    </row>
    <row r="208" spans="1:8" x14ac:dyDescent="0.25">
      <c r="A208" s="4">
        <v>187</v>
      </c>
      <c r="B208" s="7">
        <f t="shared" si="41"/>
        <v>48414</v>
      </c>
      <c r="C208" s="13">
        <f t="shared" si="35"/>
        <v>3586.0180311129725</v>
      </c>
      <c r="D208" s="14">
        <f t="shared" si="36"/>
        <v>3586.0180311129725</v>
      </c>
      <c r="E208" s="14">
        <f t="shared" si="37"/>
        <v>1027.6671417610119</v>
      </c>
      <c r="F208" s="14">
        <f t="shared" si="38"/>
        <v>2558.3508893519606</v>
      </c>
      <c r="G208" s="14">
        <f t="shared" si="40"/>
        <v>0</v>
      </c>
      <c r="H208" s="14">
        <f t="shared" si="39"/>
        <v>353888.06317296182</v>
      </c>
    </row>
    <row r="209" spans="1:8" x14ac:dyDescent="0.25">
      <c r="A209" s="4">
        <v>188</v>
      </c>
      <c r="B209" s="7">
        <f t="shared" si="41"/>
        <v>48445</v>
      </c>
      <c r="C209" s="13">
        <f t="shared" si="35"/>
        <v>3586.018031112972</v>
      </c>
      <c r="D209" s="14">
        <f t="shared" si="36"/>
        <v>3586.018031112972</v>
      </c>
      <c r="E209" s="14">
        <f t="shared" si="37"/>
        <v>1035.0749090745389</v>
      </c>
      <c r="F209" s="14">
        <f t="shared" si="38"/>
        <v>2550.9431220384331</v>
      </c>
      <c r="G209" s="14">
        <f t="shared" si="40"/>
        <v>0</v>
      </c>
      <c r="H209" s="14">
        <f t="shared" si="39"/>
        <v>352852.9882638873</v>
      </c>
    </row>
    <row r="210" spans="1:8" x14ac:dyDescent="0.25">
      <c r="A210" s="4">
        <v>189</v>
      </c>
      <c r="B210" s="7">
        <f t="shared" si="41"/>
        <v>48476</v>
      </c>
      <c r="C210" s="13">
        <f t="shared" si="35"/>
        <v>3586.0180311129716</v>
      </c>
      <c r="D210" s="14">
        <f t="shared" si="36"/>
        <v>3586.0180311129716</v>
      </c>
      <c r="E210" s="14">
        <f t="shared" si="37"/>
        <v>1042.5360740441176</v>
      </c>
      <c r="F210" s="14">
        <f t="shared" si="38"/>
        <v>2543.4819570688542</v>
      </c>
      <c r="G210" s="14">
        <f t="shared" si="40"/>
        <v>0</v>
      </c>
      <c r="H210" s="14">
        <f t="shared" si="39"/>
        <v>351810.45218984317</v>
      </c>
    </row>
    <row r="211" spans="1:8" x14ac:dyDescent="0.25">
      <c r="A211" s="4">
        <v>190</v>
      </c>
      <c r="B211" s="7">
        <f t="shared" si="41"/>
        <v>48506</v>
      </c>
      <c r="C211" s="13">
        <f t="shared" si="35"/>
        <v>3586.0180311129725</v>
      </c>
      <c r="D211" s="14">
        <f t="shared" si="36"/>
        <v>3586.0180311129725</v>
      </c>
      <c r="E211" s="14">
        <f t="shared" si="37"/>
        <v>1050.0510215778529</v>
      </c>
      <c r="F211" s="14">
        <f t="shared" si="38"/>
        <v>2535.9670095351194</v>
      </c>
      <c r="G211" s="14">
        <f t="shared" si="40"/>
        <v>0</v>
      </c>
      <c r="H211" s="14">
        <f t="shared" si="39"/>
        <v>350760.40116826532</v>
      </c>
    </row>
    <row r="212" spans="1:8" x14ac:dyDescent="0.25">
      <c r="A212" s="4">
        <v>191</v>
      </c>
      <c r="B212" s="7">
        <f t="shared" si="41"/>
        <v>48537</v>
      </c>
      <c r="C212" s="13">
        <f t="shared" si="35"/>
        <v>3586.0180311129725</v>
      </c>
      <c r="D212" s="14">
        <f t="shared" si="36"/>
        <v>3586.0180311129725</v>
      </c>
      <c r="E212" s="14">
        <f t="shared" si="37"/>
        <v>1057.6201393583931</v>
      </c>
      <c r="F212" s="14">
        <f t="shared" si="38"/>
        <v>2528.3978917545792</v>
      </c>
      <c r="G212" s="14">
        <f t="shared" si="40"/>
        <v>0</v>
      </c>
      <c r="H212" s="14">
        <f t="shared" si="39"/>
        <v>349702.78102890693</v>
      </c>
    </row>
    <row r="213" spans="1:8" x14ac:dyDescent="0.25">
      <c r="A213" s="4">
        <v>192</v>
      </c>
      <c r="B213" s="7">
        <f t="shared" si="41"/>
        <v>48567</v>
      </c>
      <c r="C213" s="13">
        <f t="shared" ref="C213:C276" si="42">D213+G213</f>
        <v>3586.0180311129725</v>
      </c>
      <c r="D213" s="14">
        <f t="shared" ref="D213:D276" si="43">E213+F213</f>
        <v>3586.0180311129725</v>
      </c>
      <c r="E213" s="14">
        <f t="shared" ref="E213:E276" si="44">IF(ISERR(ABS(PPMT($D$6/1200,A213,$D$5,$D$4)))," ",ABS(PPMT($D$6/1200,A213,$D$5,$D$4)))</f>
        <v>1065.2438178629347</v>
      </c>
      <c r="F213" s="14">
        <f t="shared" ref="F213:F276" si="45">IF(OR(H212&lt;=0,E213=""),"",H212*$D$6*DAYS360(B212,B213)/36000)</f>
        <v>2520.7742132500375</v>
      </c>
      <c r="G213" s="14">
        <f t="shared" si="40"/>
        <v>0</v>
      </c>
      <c r="H213" s="14">
        <f t="shared" ref="H213:H276" si="46">IF(E213="","",H212-E213)</f>
        <v>348637.53721104399</v>
      </c>
    </row>
    <row r="214" spans="1:8" x14ac:dyDescent="0.25">
      <c r="A214" s="4">
        <v>193</v>
      </c>
      <c r="B214" s="7">
        <f t="shared" si="41"/>
        <v>48598</v>
      </c>
      <c r="C214" s="13">
        <f t="shared" si="42"/>
        <v>3586.0180311129725</v>
      </c>
      <c r="D214" s="14">
        <f t="shared" si="43"/>
        <v>3586.0180311129725</v>
      </c>
      <c r="E214" s="14">
        <f t="shared" si="44"/>
        <v>1072.9224503833632</v>
      </c>
      <c r="F214" s="14">
        <f t="shared" si="45"/>
        <v>2513.0955807296091</v>
      </c>
      <c r="G214" s="14">
        <f t="shared" si="40"/>
        <v>0</v>
      </c>
      <c r="H214" s="14">
        <f t="shared" si="46"/>
        <v>347564.61476066062</v>
      </c>
    </row>
    <row r="215" spans="1:8" x14ac:dyDescent="0.25">
      <c r="A215" s="4">
        <v>194</v>
      </c>
      <c r="B215" s="7">
        <f t="shared" si="41"/>
        <v>48629</v>
      </c>
      <c r="C215" s="13">
        <f t="shared" si="42"/>
        <v>3586.0180311129725</v>
      </c>
      <c r="D215" s="14">
        <f t="shared" si="43"/>
        <v>3586.0180311129725</v>
      </c>
      <c r="E215" s="14">
        <f t="shared" si="44"/>
        <v>1080.6564330465435</v>
      </c>
      <c r="F215" s="14">
        <f t="shared" si="45"/>
        <v>2505.361598066429</v>
      </c>
      <c r="G215" s="14">
        <f t="shared" ref="G215:G278" si="47">F$17</f>
        <v>0</v>
      </c>
      <c r="H215" s="14">
        <f t="shared" si="46"/>
        <v>346483.95832761406</v>
      </c>
    </row>
    <row r="216" spans="1:8" x14ac:dyDescent="0.25">
      <c r="A216" s="4">
        <v>195</v>
      </c>
      <c r="B216" s="7">
        <f t="shared" ref="B216:B279" si="48">IF(B215=" "," ",IF(DATE(YEAR(B215),MONTH(B215)+1,DAY(B215))&gt;$H$14," ",DATE(YEAR(B215),MONTH(B215)+1,DAY(B215))))</f>
        <v>48657</v>
      </c>
      <c r="C216" s="13">
        <f t="shared" si="42"/>
        <v>3586.0180311129716</v>
      </c>
      <c r="D216" s="14">
        <f t="shared" si="43"/>
        <v>3586.0180311129716</v>
      </c>
      <c r="E216" s="14">
        <f t="shared" si="44"/>
        <v>1088.446164834754</v>
      </c>
      <c r="F216" s="14">
        <f t="shared" si="45"/>
        <v>2497.5718662782178</v>
      </c>
      <c r="G216" s="14">
        <f t="shared" si="47"/>
        <v>0</v>
      </c>
      <c r="H216" s="14">
        <f t="shared" si="46"/>
        <v>345395.51216277928</v>
      </c>
    </row>
    <row r="217" spans="1:8" x14ac:dyDescent="0.25">
      <c r="A217" s="4">
        <v>196</v>
      </c>
      <c r="B217" s="7">
        <f t="shared" si="48"/>
        <v>48688</v>
      </c>
      <c r="C217" s="13">
        <f t="shared" si="42"/>
        <v>3586.0180311129716</v>
      </c>
      <c r="D217" s="14">
        <f t="shared" si="43"/>
        <v>3586.0180311129716</v>
      </c>
      <c r="E217" s="14">
        <f t="shared" si="44"/>
        <v>1096.2920476062709</v>
      </c>
      <c r="F217" s="14">
        <f t="shared" si="45"/>
        <v>2489.7259835067007</v>
      </c>
      <c r="G217" s="14">
        <f t="shared" si="47"/>
        <v>0</v>
      </c>
      <c r="H217" s="14">
        <f t="shared" si="46"/>
        <v>344299.22011517303</v>
      </c>
    </row>
    <row r="218" spans="1:8" x14ac:dyDescent="0.25">
      <c r="A218" s="4">
        <v>197</v>
      </c>
      <c r="B218" s="7">
        <f t="shared" si="48"/>
        <v>48718</v>
      </c>
      <c r="C218" s="13">
        <f t="shared" si="42"/>
        <v>3586.0180311129725</v>
      </c>
      <c r="D218" s="14">
        <f t="shared" si="43"/>
        <v>3586.0180311129725</v>
      </c>
      <c r="E218" s="14">
        <f t="shared" si="44"/>
        <v>1104.1944861160998</v>
      </c>
      <c r="F218" s="14">
        <f t="shared" si="45"/>
        <v>2481.8235449968724</v>
      </c>
      <c r="G218" s="14">
        <f t="shared" si="47"/>
        <v>0</v>
      </c>
      <c r="H218" s="14">
        <f t="shared" si="46"/>
        <v>343195.02562905691</v>
      </c>
    </row>
    <row r="219" spans="1:8" x14ac:dyDescent="0.25">
      <c r="A219" s="4">
        <v>198</v>
      </c>
      <c r="B219" s="7">
        <f t="shared" si="48"/>
        <v>48749</v>
      </c>
      <c r="C219" s="13">
        <f t="shared" si="42"/>
        <v>3586.0180311129725</v>
      </c>
      <c r="D219" s="14">
        <f t="shared" si="43"/>
        <v>3586.0180311129725</v>
      </c>
      <c r="E219" s="14">
        <f t="shared" si="44"/>
        <v>1112.1538880368532</v>
      </c>
      <c r="F219" s="14">
        <f t="shared" si="45"/>
        <v>2473.864143076119</v>
      </c>
      <c r="G219" s="14">
        <f t="shared" si="47"/>
        <v>0</v>
      </c>
      <c r="H219" s="14">
        <f t="shared" si="46"/>
        <v>342082.87174102006</v>
      </c>
    </row>
    <row r="220" spans="1:8" x14ac:dyDescent="0.25">
      <c r="A220" s="4">
        <v>199</v>
      </c>
      <c r="B220" s="7">
        <f t="shared" si="48"/>
        <v>48779</v>
      </c>
      <c r="C220" s="13">
        <f t="shared" si="42"/>
        <v>3586.0180311129716</v>
      </c>
      <c r="D220" s="14">
        <f t="shared" si="43"/>
        <v>3586.0180311129716</v>
      </c>
      <c r="E220" s="14">
        <f t="shared" si="44"/>
        <v>1120.1706639797856</v>
      </c>
      <c r="F220" s="14">
        <f t="shared" si="45"/>
        <v>2465.8473671331863</v>
      </c>
      <c r="G220" s="14">
        <f t="shared" si="47"/>
        <v>0</v>
      </c>
      <c r="H220" s="14">
        <f t="shared" si="46"/>
        <v>340962.70107704028</v>
      </c>
    </row>
    <row r="221" spans="1:8" x14ac:dyDescent="0.25">
      <c r="A221" s="4">
        <v>200</v>
      </c>
      <c r="B221" s="7">
        <f t="shared" si="48"/>
        <v>48810</v>
      </c>
      <c r="C221" s="13">
        <f t="shared" si="42"/>
        <v>3586.0180311129725</v>
      </c>
      <c r="D221" s="14">
        <f t="shared" si="43"/>
        <v>3586.0180311129725</v>
      </c>
      <c r="E221" s="14">
        <f t="shared" si="44"/>
        <v>1128.2452275159733</v>
      </c>
      <c r="F221" s="14">
        <f t="shared" si="45"/>
        <v>2457.772803596999</v>
      </c>
      <c r="G221" s="14">
        <f t="shared" si="47"/>
        <v>0</v>
      </c>
      <c r="H221" s="14">
        <f t="shared" si="46"/>
        <v>339834.4558495243</v>
      </c>
    </row>
    <row r="222" spans="1:8" x14ac:dyDescent="0.25">
      <c r="A222" s="4">
        <v>201</v>
      </c>
      <c r="B222" s="7">
        <f t="shared" si="48"/>
        <v>48841</v>
      </c>
      <c r="C222" s="13">
        <f t="shared" si="42"/>
        <v>3586.018031112972</v>
      </c>
      <c r="D222" s="14">
        <f t="shared" si="43"/>
        <v>3586.018031112972</v>
      </c>
      <c r="E222" s="14">
        <f t="shared" si="44"/>
        <v>1136.3779951976508</v>
      </c>
      <c r="F222" s="14">
        <f t="shared" si="45"/>
        <v>2449.6400359153213</v>
      </c>
      <c r="G222" s="14">
        <f t="shared" si="47"/>
        <v>0</v>
      </c>
      <c r="H222" s="14">
        <f t="shared" si="46"/>
        <v>338698.07785432664</v>
      </c>
    </row>
    <row r="223" spans="1:8" x14ac:dyDescent="0.25">
      <c r="A223" s="4">
        <v>202</v>
      </c>
      <c r="B223" s="7">
        <f t="shared" si="48"/>
        <v>48871</v>
      </c>
      <c r="C223" s="13">
        <f t="shared" si="42"/>
        <v>3586.0180311129725</v>
      </c>
      <c r="D223" s="14">
        <f t="shared" si="43"/>
        <v>3586.0180311129725</v>
      </c>
      <c r="E223" s="14">
        <f t="shared" si="44"/>
        <v>1144.5693865797004</v>
      </c>
      <c r="F223" s="14">
        <f t="shared" si="45"/>
        <v>2441.4486445332718</v>
      </c>
      <c r="G223" s="14">
        <f t="shared" si="47"/>
        <v>0</v>
      </c>
      <c r="H223" s="14">
        <f t="shared" si="46"/>
        <v>337553.50846774696</v>
      </c>
    </row>
    <row r="224" spans="1:8" x14ac:dyDescent="0.25">
      <c r="A224" s="4">
        <v>203</v>
      </c>
      <c r="B224" s="7">
        <f t="shared" si="48"/>
        <v>48902</v>
      </c>
      <c r="C224" s="13">
        <f t="shared" si="42"/>
        <v>3586.0180311129725</v>
      </c>
      <c r="D224" s="14">
        <f t="shared" si="43"/>
        <v>3586.0180311129725</v>
      </c>
      <c r="E224" s="14">
        <f t="shared" si="44"/>
        <v>1152.8198242412959</v>
      </c>
      <c r="F224" s="14">
        <f t="shared" si="45"/>
        <v>2433.1982068716766</v>
      </c>
      <c r="G224" s="14">
        <f t="shared" si="47"/>
        <v>0</v>
      </c>
      <c r="H224" s="14">
        <f t="shared" si="46"/>
        <v>336400.68864350568</v>
      </c>
    </row>
    <row r="225" spans="1:8" x14ac:dyDescent="0.25">
      <c r="A225" s="4">
        <v>204</v>
      </c>
      <c r="B225" s="7">
        <f t="shared" si="48"/>
        <v>48932</v>
      </c>
      <c r="C225" s="13">
        <f t="shared" si="42"/>
        <v>3586.018031112972</v>
      </c>
      <c r="D225" s="14">
        <f t="shared" si="43"/>
        <v>3586.018031112972</v>
      </c>
      <c r="E225" s="14">
        <f t="shared" si="44"/>
        <v>1161.129733807702</v>
      </c>
      <c r="F225" s="14">
        <f t="shared" si="45"/>
        <v>2424.88829730527</v>
      </c>
      <c r="G225" s="14">
        <f t="shared" si="47"/>
        <v>0</v>
      </c>
      <c r="H225" s="14">
        <f t="shared" si="46"/>
        <v>335239.55890969798</v>
      </c>
    </row>
    <row r="226" spans="1:8" x14ac:dyDescent="0.25">
      <c r="A226" s="4">
        <v>205</v>
      </c>
      <c r="B226" s="7">
        <f t="shared" si="48"/>
        <v>48963</v>
      </c>
      <c r="C226" s="13">
        <f t="shared" si="42"/>
        <v>3586.018031112972</v>
      </c>
      <c r="D226" s="14">
        <f t="shared" si="43"/>
        <v>3586.018031112972</v>
      </c>
      <c r="E226" s="14">
        <f t="shared" si="44"/>
        <v>1169.4995439722325</v>
      </c>
      <c r="F226" s="14">
        <f t="shared" si="45"/>
        <v>2416.5184871407396</v>
      </c>
      <c r="G226" s="14">
        <f t="shared" si="47"/>
        <v>0</v>
      </c>
      <c r="H226" s="14">
        <f t="shared" si="46"/>
        <v>334070.05936572573</v>
      </c>
    </row>
    <row r="227" spans="1:8" x14ac:dyDescent="0.25">
      <c r="A227" s="4">
        <v>206</v>
      </c>
      <c r="B227" s="7">
        <f t="shared" si="48"/>
        <v>48994</v>
      </c>
      <c r="C227" s="13">
        <f t="shared" si="42"/>
        <v>3586.018031112972</v>
      </c>
      <c r="D227" s="14">
        <f t="shared" si="43"/>
        <v>3586.018031112972</v>
      </c>
      <c r="E227" s="14">
        <f t="shared" si="44"/>
        <v>1177.9296865183655</v>
      </c>
      <c r="F227" s="14">
        <f t="shared" si="45"/>
        <v>2408.0883445946065</v>
      </c>
      <c r="G227" s="14">
        <f t="shared" si="47"/>
        <v>0</v>
      </c>
      <c r="H227" s="14">
        <f t="shared" si="46"/>
        <v>332892.12967920734</v>
      </c>
    </row>
    <row r="228" spans="1:8" x14ac:dyDescent="0.25">
      <c r="A228" s="4">
        <v>207</v>
      </c>
      <c r="B228" s="7">
        <f t="shared" si="48"/>
        <v>49022</v>
      </c>
      <c r="C228" s="13">
        <f t="shared" si="42"/>
        <v>3586.0180311129716</v>
      </c>
      <c r="D228" s="14">
        <f t="shared" si="43"/>
        <v>3586.0180311129716</v>
      </c>
      <c r="E228" s="14">
        <f t="shared" si="44"/>
        <v>1186.4205963420188</v>
      </c>
      <c r="F228" s="14">
        <f t="shared" si="45"/>
        <v>2399.597434770953</v>
      </c>
      <c r="G228" s="14">
        <f t="shared" si="47"/>
        <v>0</v>
      </c>
      <c r="H228" s="14">
        <f t="shared" si="46"/>
        <v>331705.70908286533</v>
      </c>
    </row>
    <row r="229" spans="1:8" x14ac:dyDescent="0.25">
      <c r="A229" s="4">
        <v>208</v>
      </c>
      <c r="B229" s="7">
        <f t="shared" si="48"/>
        <v>49053</v>
      </c>
      <c r="C229" s="13">
        <f t="shared" si="42"/>
        <v>3586.0180311129716</v>
      </c>
      <c r="D229" s="14">
        <f t="shared" si="43"/>
        <v>3586.0180311129716</v>
      </c>
      <c r="E229" s="14">
        <f t="shared" si="44"/>
        <v>1194.9727114739842</v>
      </c>
      <c r="F229" s="14">
        <f t="shared" si="45"/>
        <v>2391.0453196389876</v>
      </c>
      <c r="G229" s="14">
        <f t="shared" si="47"/>
        <v>0</v>
      </c>
      <c r="H229" s="14">
        <f t="shared" si="46"/>
        <v>330510.73637139134</v>
      </c>
    </row>
    <row r="230" spans="1:8" x14ac:dyDescent="0.25">
      <c r="A230" s="4">
        <v>209</v>
      </c>
      <c r="B230" s="7">
        <f t="shared" si="48"/>
        <v>49083</v>
      </c>
      <c r="C230" s="13">
        <f t="shared" si="42"/>
        <v>3586.0180311129716</v>
      </c>
      <c r="D230" s="14">
        <f t="shared" si="43"/>
        <v>3586.0180311129716</v>
      </c>
      <c r="E230" s="14">
        <f t="shared" si="44"/>
        <v>1203.5864731025258</v>
      </c>
      <c r="F230" s="14">
        <f t="shared" si="45"/>
        <v>2382.4315580104458</v>
      </c>
      <c r="G230" s="14">
        <f t="shared" si="47"/>
        <v>0</v>
      </c>
      <c r="H230" s="14">
        <f t="shared" si="46"/>
        <v>329307.14989828883</v>
      </c>
    </row>
    <row r="231" spans="1:8" x14ac:dyDescent="0.25">
      <c r="A231" s="4">
        <v>210</v>
      </c>
      <c r="B231" s="7">
        <f t="shared" si="48"/>
        <v>49114</v>
      </c>
      <c r="C231" s="13">
        <f t="shared" si="42"/>
        <v>3586.0180311129716</v>
      </c>
      <c r="D231" s="14">
        <f t="shared" si="43"/>
        <v>3586.0180311129716</v>
      </c>
      <c r="E231" s="14">
        <f t="shared" si="44"/>
        <v>1212.26232559614</v>
      </c>
      <c r="F231" s="14">
        <f t="shared" si="45"/>
        <v>2373.7557055168318</v>
      </c>
      <c r="G231" s="14">
        <f t="shared" si="47"/>
        <v>0</v>
      </c>
      <c r="H231" s="14">
        <f t="shared" si="46"/>
        <v>328094.88757269271</v>
      </c>
    </row>
    <row r="232" spans="1:8" x14ac:dyDescent="0.25">
      <c r="A232" s="4">
        <v>211</v>
      </c>
      <c r="B232" s="7">
        <f t="shared" si="48"/>
        <v>49144</v>
      </c>
      <c r="C232" s="13">
        <f t="shared" si="42"/>
        <v>3586.0180311129725</v>
      </c>
      <c r="D232" s="14">
        <f t="shared" si="43"/>
        <v>3586.0180311129725</v>
      </c>
      <c r="E232" s="14">
        <f t="shared" si="44"/>
        <v>1221.0007165264788</v>
      </c>
      <c r="F232" s="14">
        <f t="shared" si="45"/>
        <v>2365.0173145864937</v>
      </c>
      <c r="G232" s="14">
        <f t="shared" si="47"/>
        <v>0</v>
      </c>
      <c r="H232" s="14">
        <f t="shared" si="46"/>
        <v>326873.88685616624</v>
      </c>
    </row>
    <row r="233" spans="1:8" x14ac:dyDescent="0.25">
      <c r="A233" s="4">
        <v>212</v>
      </c>
      <c r="B233" s="7">
        <f t="shared" si="48"/>
        <v>49175</v>
      </c>
      <c r="C233" s="13">
        <f t="shared" si="42"/>
        <v>3586.0180311129725</v>
      </c>
      <c r="D233" s="14">
        <f t="shared" si="43"/>
        <v>3586.0180311129725</v>
      </c>
      <c r="E233" s="14">
        <f t="shared" si="44"/>
        <v>1229.8020966914403</v>
      </c>
      <c r="F233" s="14">
        <f t="shared" si="45"/>
        <v>2356.215934421532</v>
      </c>
      <c r="G233" s="14">
        <f t="shared" si="47"/>
        <v>0</v>
      </c>
      <c r="H233" s="14">
        <f t="shared" si="46"/>
        <v>325644.08475947479</v>
      </c>
    </row>
    <row r="234" spans="1:8" x14ac:dyDescent="0.25">
      <c r="A234" s="4">
        <v>213</v>
      </c>
      <c r="B234" s="7">
        <f t="shared" si="48"/>
        <v>49206</v>
      </c>
      <c r="C234" s="13">
        <f t="shared" si="42"/>
        <v>3586.0180311129716</v>
      </c>
      <c r="D234" s="14">
        <f t="shared" si="43"/>
        <v>3586.0180311129716</v>
      </c>
      <c r="E234" s="14">
        <f t="shared" si="44"/>
        <v>1238.6669201384243</v>
      </c>
      <c r="F234" s="14">
        <f t="shared" si="45"/>
        <v>2347.3511109745473</v>
      </c>
      <c r="G234" s="14">
        <f t="shared" si="47"/>
        <v>0</v>
      </c>
      <c r="H234" s="14">
        <f t="shared" si="46"/>
        <v>324405.41783933638</v>
      </c>
    </row>
    <row r="235" spans="1:8" x14ac:dyDescent="0.25">
      <c r="A235" s="4">
        <v>214</v>
      </c>
      <c r="B235" s="7">
        <f t="shared" si="48"/>
        <v>49236</v>
      </c>
      <c r="C235" s="13">
        <f t="shared" si="42"/>
        <v>3586.0180311129725</v>
      </c>
      <c r="D235" s="14">
        <f t="shared" si="43"/>
        <v>3586.0180311129725</v>
      </c>
      <c r="E235" s="14">
        <f t="shared" si="44"/>
        <v>1247.5956441877559</v>
      </c>
      <c r="F235" s="14">
        <f t="shared" si="45"/>
        <v>2338.4223869252169</v>
      </c>
      <c r="G235" s="14">
        <f t="shared" si="47"/>
        <v>0</v>
      </c>
      <c r="H235" s="14">
        <f t="shared" si="46"/>
        <v>323157.82219514862</v>
      </c>
    </row>
    <row r="236" spans="1:8" x14ac:dyDescent="0.25">
      <c r="A236" s="4">
        <v>215</v>
      </c>
      <c r="B236" s="7">
        <f t="shared" si="48"/>
        <v>49267</v>
      </c>
      <c r="C236" s="13">
        <f t="shared" si="42"/>
        <v>3586.0180311129725</v>
      </c>
      <c r="D236" s="14">
        <f t="shared" si="43"/>
        <v>3586.0180311129725</v>
      </c>
      <c r="E236" s="14">
        <f t="shared" si="44"/>
        <v>1256.5887294562758</v>
      </c>
      <c r="F236" s="14">
        <f t="shared" si="45"/>
        <v>2329.4293016566967</v>
      </c>
      <c r="G236" s="14">
        <f t="shared" si="47"/>
        <v>0</v>
      </c>
      <c r="H236" s="14">
        <f t="shared" si="46"/>
        <v>321901.23346569232</v>
      </c>
    </row>
    <row r="237" spans="1:8" x14ac:dyDescent="0.25">
      <c r="A237" s="4">
        <v>216</v>
      </c>
      <c r="B237" s="7">
        <f t="shared" si="48"/>
        <v>49297</v>
      </c>
      <c r="C237" s="13">
        <f t="shared" si="42"/>
        <v>3586.0180311129716</v>
      </c>
      <c r="D237" s="14">
        <f t="shared" si="43"/>
        <v>3586.0180311129716</v>
      </c>
      <c r="E237" s="14">
        <f t="shared" si="44"/>
        <v>1265.6466398811062</v>
      </c>
      <c r="F237" s="14">
        <f t="shared" si="45"/>
        <v>2320.3713912318653</v>
      </c>
      <c r="G237" s="14">
        <f t="shared" si="47"/>
        <v>0</v>
      </c>
      <c r="H237" s="14">
        <f t="shared" si="46"/>
        <v>320635.58682581119</v>
      </c>
    </row>
    <row r="238" spans="1:8" x14ac:dyDescent="0.25">
      <c r="A238" s="4">
        <v>217</v>
      </c>
      <c r="B238" s="7">
        <f t="shared" si="48"/>
        <v>49328</v>
      </c>
      <c r="C238" s="13">
        <f t="shared" si="42"/>
        <v>3586.0180311129716</v>
      </c>
      <c r="D238" s="14">
        <f t="shared" si="43"/>
        <v>3586.0180311129716</v>
      </c>
      <c r="E238" s="14">
        <f t="shared" si="44"/>
        <v>1274.7698427435828</v>
      </c>
      <c r="F238" s="14">
        <f t="shared" si="45"/>
        <v>2311.248188369389</v>
      </c>
      <c r="G238" s="14">
        <f t="shared" si="47"/>
        <v>0</v>
      </c>
      <c r="H238" s="14">
        <f t="shared" si="46"/>
        <v>319360.81698306761</v>
      </c>
    </row>
    <row r="239" spans="1:8" x14ac:dyDescent="0.25">
      <c r="A239" s="4">
        <v>218</v>
      </c>
      <c r="B239" s="7">
        <f t="shared" si="48"/>
        <v>49359</v>
      </c>
      <c r="C239" s="13">
        <f t="shared" si="42"/>
        <v>3586.018031112972</v>
      </c>
      <c r="D239" s="14">
        <f t="shared" si="43"/>
        <v>3586.018031112972</v>
      </c>
      <c r="E239" s="14">
        <f t="shared" si="44"/>
        <v>1283.9588086933595</v>
      </c>
      <c r="F239" s="14">
        <f t="shared" si="45"/>
        <v>2302.0592224196125</v>
      </c>
      <c r="G239" s="14">
        <f t="shared" si="47"/>
        <v>0</v>
      </c>
      <c r="H239" s="14">
        <f t="shared" si="46"/>
        <v>318076.85817437427</v>
      </c>
    </row>
    <row r="240" spans="1:8" x14ac:dyDescent="0.25">
      <c r="A240" s="4">
        <v>219</v>
      </c>
      <c r="B240" s="7">
        <f t="shared" si="48"/>
        <v>49387</v>
      </c>
      <c r="C240" s="13">
        <f t="shared" si="42"/>
        <v>3586.0180311129716</v>
      </c>
      <c r="D240" s="14">
        <f t="shared" si="43"/>
        <v>3586.0180311129716</v>
      </c>
      <c r="E240" s="14">
        <f t="shared" si="44"/>
        <v>1293.2140117726906</v>
      </c>
      <c r="F240" s="14">
        <f t="shared" si="45"/>
        <v>2292.8040193402812</v>
      </c>
      <c r="G240" s="14">
        <f t="shared" si="47"/>
        <v>0</v>
      </c>
      <c r="H240" s="14">
        <f t="shared" si="46"/>
        <v>316783.64416260156</v>
      </c>
    </row>
    <row r="241" spans="1:8" x14ac:dyDescent="0.25">
      <c r="A241" s="4">
        <v>220</v>
      </c>
      <c r="B241" s="7">
        <f t="shared" si="48"/>
        <v>49418</v>
      </c>
      <c r="C241" s="13">
        <f t="shared" si="42"/>
        <v>3586.0180311129725</v>
      </c>
      <c r="D241" s="14">
        <f t="shared" si="43"/>
        <v>3586.0180311129725</v>
      </c>
      <c r="E241" s="14">
        <f t="shared" si="44"/>
        <v>1302.5359294408856</v>
      </c>
      <c r="F241" s="14">
        <f t="shared" si="45"/>
        <v>2283.4821016720866</v>
      </c>
      <c r="G241" s="14">
        <f t="shared" si="47"/>
        <v>0</v>
      </c>
      <c r="H241" s="14">
        <f t="shared" si="46"/>
        <v>315481.10823316069</v>
      </c>
    </row>
    <row r="242" spans="1:8" x14ac:dyDescent="0.25">
      <c r="A242" s="4">
        <v>221</v>
      </c>
      <c r="B242" s="7">
        <f t="shared" si="48"/>
        <v>49448</v>
      </c>
      <c r="C242" s="13">
        <f t="shared" si="42"/>
        <v>3586.0180311129725</v>
      </c>
      <c r="D242" s="14">
        <f t="shared" si="43"/>
        <v>3586.0180311129725</v>
      </c>
      <c r="E242" s="14">
        <f t="shared" si="44"/>
        <v>1311.9250425989387</v>
      </c>
      <c r="F242" s="14">
        <f t="shared" si="45"/>
        <v>2274.0929885140336</v>
      </c>
      <c r="G242" s="14">
        <f t="shared" si="47"/>
        <v>0</v>
      </c>
      <c r="H242" s="14">
        <f t="shared" si="46"/>
        <v>314169.18319056177</v>
      </c>
    </row>
    <row r="243" spans="1:8" x14ac:dyDescent="0.25">
      <c r="A243" s="4">
        <v>222</v>
      </c>
      <c r="B243" s="7">
        <f t="shared" si="48"/>
        <v>49479</v>
      </c>
      <c r="C243" s="13">
        <f t="shared" si="42"/>
        <v>3586.018031112972</v>
      </c>
      <c r="D243" s="14">
        <f t="shared" si="43"/>
        <v>3586.018031112972</v>
      </c>
      <c r="E243" s="14">
        <f t="shared" si="44"/>
        <v>1321.3818356143393</v>
      </c>
      <c r="F243" s="14">
        <f t="shared" si="45"/>
        <v>2264.6361954986328</v>
      </c>
      <c r="G243" s="14">
        <f t="shared" si="47"/>
        <v>0</v>
      </c>
      <c r="H243" s="14">
        <f t="shared" si="46"/>
        <v>312847.80135494744</v>
      </c>
    </row>
    <row r="244" spans="1:8" x14ac:dyDescent="0.25">
      <c r="A244" s="4">
        <v>223</v>
      </c>
      <c r="B244" s="7">
        <f t="shared" si="48"/>
        <v>49509</v>
      </c>
      <c r="C244" s="13">
        <f t="shared" si="42"/>
        <v>3586.018031112972</v>
      </c>
      <c r="D244" s="14">
        <f t="shared" si="43"/>
        <v>3586.018031112972</v>
      </c>
      <c r="E244" s="14">
        <f t="shared" si="44"/>
        <v>1330.9067963460593</v>
      </c>
      <c r="F244" s="14">
        <f t="shared" si="45"/>
        <v>2255.1112347669127</v>
      </c>
      <c r="G244" s="14">
        <f t="shared" si="47"/>
        <v>0</v>
      </c>
      <c r="H244" s="14">
        <f t="shared" si="46"/>
        <v>311516.89455860137</v>
      </c>
    </row>
    <row r="245" spans="1:8" x14ac:dyDescent="0.25">
      <c r="A245" s="4">
        <v>224</v>
      </c>
      <c r="B245" s="7">
        <f t="shared" si="48"/>
        <v>49540</v>
      </c>
      <c r="C245" s="13">
        <f t="shared" si="42"/>
        <v>3586.0180311129725</v>
      </c>
      <c r="D245" s="14">
        <f t="shared" si="43"/>
        <v>3586.0180311129725</v>
      </c>
      <c r="E245" s="14">
        <f t="shared" si="44"/>
        <v>1340.5004161697207</v>
      </c>
      <c r="F245" s="14">
        <f t="shared" si="45"/>
        <v>2245.5176149432518</v>
      </c>
      <c r="G245" s="14">
        <f t="shared" si="47"/>
        <v>0</v>
      </c>
      <c r="H245" s="14">
        <f t="shared" si="46"/>
        <v>310176.39414243167</v>
      </c>
    </row>
    <row r="246" spans="1:8" x14ac:dyDescent="0.25">
      <c r="A246" s="4">
        <v>225</v>
      </c>
      <c r="B246" s="7">
        <f t="shared" si="48"/>
        <v>49571</v>
      </c>
      <c r="C246" s="13">
        <f t="shared" si="42"/>
        <v>3586.0180311129725</v>
      </c>
      <c r="D246" s="14">
        <f t="shared" si="43"/>
        <v>3586.0180311129725</v>
      </c>
      <c r="E246" s="14">
        <f t="shared" si="44"/>
        <v>1350.163190002944</v>
      </c>
      <c r="F246" s="14">
        <f t="shared" si="45"/>
        <v>2235.8548411100282</v>
      </c>
      <c r="G246" s="14">
        <f t="shared" si="47"/>
        <v>0</v>
      </c>
      <c r="H246" s="14">
        <f t="shared" si="46"/>
        <v>308826.23095242871</v>
      </c>
    </row>
    <row r="247" spans="1:8" x14ac:dyDescent="0.25">
      <c r="A247" s="4">
        <v>226</v>
      </c>
      <c r="B247" s="7">
        <f t="shared" si="48"/>
        <v>49601</v>
      </c>
      <c r="C247" s="13">
        <f t="shared" si="42"/>
        <v>3586.0180311129725</v>
      </c>
      <c r="D247" s="14">
        <f t="shared" si="43"/>
        <v>3586.0180311129725</v>
      </c>
      <c r="E247" s="14">
        <f t="shared" si="44"/>
        <v>1359.8956163308819</v>
      </c>
      <c r="F247" s="14">
        <f t="shared" si="45"/>
        <v>2226.1224147820903</v>
      </c>
      <c r="G247" s="14">
        <f t="shared" si="47"/>
        <v>0</v>
      </c>
      <c r="H247" s="14">
        <f t="shared" si="46"/>
        <v>307466.33533609781</v>
      </c>
    </row>
    <row r="248" spans="1:8" x14ac:dyDescent="0.25">
      <c r="A248" s="4">
        <v>227</v>
      </c>
      <c r="B248" s="7">
        <f t="shared" si="48"/>
        <v>49632</v>
      </c>
      <c r="C248" s="13">
        <f t="shared" si="42"/>
        <v>3586.0180311129725</v>
      </c>
      <c r="D248" s="14">
        <f t="shared" si="43"/>
        <v>3586.0180311129725</v>
      </c>
      <c r="E248" s="14">
        <f t="shared" si="44"/>
        <v>1369.6981972319334</v>
      </c>
      <c r="F248" s="14">
        <f t="shared" si="45"/>
        <v>2216.3198338810389</v>
      </c>
      <c r="G248" s="14">
        <f t="shared" si="47"/>
        <v>0</v>
      </c>
      <c r="H248" s="14">
        <f t="shared" si="46"/>
        <v>306096.63713886589</v>
      </c>
    </row>
    <row r="249" spans="1:8" x14ac:dyDescent="0.25">
      <c r="A249" s="4">
        <v>228</v>
      </c>
      <c r="B249" s="7">
        <f t="shared" si="48"/>
        <v>49662</v>
      </c>
      <c r="C249" s="13">
        <f t="shared" si="42"/>
        <v>3586.0180311129725</v>
      </c>
      <c r="D249" s="14">
        <f t="shared" si="43"/>
        <v>3586.0180311129725</v>
      </c>
      <c r="E249" s="14">
        <f t="shared" si="44"/>
        <v>1379.5714384036471</v>
      </c>
      <c r="F249" s="14">
        <f t="shared" si="45"/>
        <v>2206.4465927093252</v>
      </c>
      <c r="G249" s="14">
        <f t="shared" si="47"/>
        <v>0</v>
      </c>
      <c r="H249" s="14">
        <f t="shared" si="46"/>
        <v>304717.06570046226</v>
      </c>
    </row>
    <row r="250" spans="1:8" x14ac:dyDescent="0.25">
      <c r="A250" s="4">
        <v>229</v>
      </c>
      <c r="B250" s="7">
        <f t="shared" si="48"/>
        <v>49693</v>
      </c>
      <c r="C250" s="13">
        <f t="shared" si="42"/>
        <v>3586.018031112972</v>
      </c>
      <c r="D250" s="14">
        <f t="shared" si="43"/>
        <v>3586.018031112972</v>
      </c>
      <c r="E250" s="14">
        <f t="shared" si="44"/>
        <v>1389.5158491888064</v>
      </c>
      <c r="F250" s="14">
        <f t="shared" si="45"/>
        <v>2196.5021819241656</v>
      </c>
      <c r="G250" s="14">
        <f t="shared" si="47"/>
        <v>0</v>
      </c>
      <c r="H250" s="14">
        <f t="shared" si="46"/>
        <v>303327.54985127348</v>
      </c>
    </row>
    <row r="251" spans="1:8" x14ac:dyDescent="0.25">
      <c r="A251" s="4">
        <v>230</v>
      </c>
      <c r="B251" s="7">
        <f t="shared" si="48"/>
        <v>49724</v>
      </c>
      <c r="C251" s="13">
        <f t="shared" si="42"/>
        <v>3586.0180311129725</v>
      </c>
      <c r="D251" s="14">
        <f t="shared" si="43"/>
        <v>3586.0180311129725</v>
      </c>
      <c r="E251" s="14">
        <f t="shared" si="44"/>
        <v>1399.5319426017093</v>
      </c>
      <c r="F251" s="14">
        <f t="shared" si="45"/>
        <v>2186.4860885112635</v>
      </c>
      <c r="G251" s="14">
        <f t="shared" si="47"/>
        <v>0</v>
      </c>
      <c r="H251" s="14">
        <f t="shared" si="46"/>
        <v>301928.01790867175</v>
      </c>
    </row>
    <row r="252" spans="1:8" x14ac:dyDescent="0.25">
      <c r="A252" s="4">
        <v>231</v>
      </c>
      <c r="B252" s="7">
        <f t="shared" si="48"/>
        <v>49753</v>
      </c>
      <c r="C252" s="13">
        <f t="shared" si="42"/>
        <v>3586.0180311129725</v>
      </c>
      <c r="D252" s="14">
        <f t="shared" si="43"/>
        <v>3586.0180311129725</v>
      </c>
      <c r="E252" s="14">
        <f t="shared" si="44"/>
        <v>1409.62023535463</v>
      </c>
      <c r="F252" s="14">
        <f t="shared" si="45"/>
        <v>2176.3977957583425</v>
      </c>
      <c r="G252" s="14">
        <f t="shared" si="47"/>
        <v>0</v>
      </c>
      <c r="H252" s="14">
        <f t="shared" si="46"/>
        <v>300518.39767331711</v>
      </c>
    </row>
    <row r="253" spans="1:8" x14ac:dyDescent="0.25">
      <c r="A253" s="4">
        <v>232</v>
      </c>
      <c r="B253" s="7">
        <f t="shared" si="48"/>
        <v>49784</v>
      </c>
      <c r="C253" s="13">
        <f t="shared" si="42"/>
        <v>3586.0180311129725</v>
      </c>
      <c r="D253" s="14">
        <f t="shared" si="43"/>
        <v>3586.0180311129725</v>
      </c>
      <c r="E253" s="14">
        <f t="shared" si="44"/>
        <v>1419.7812478844778</v>
      </c>
      <c r="F253" s="14">
        <f t="shared" si="45"/>
        <v>2166.2367832284945</v>
      </c>
      <c r="G253" s="14">
        <f t="shared" si="47"/>
        <v>0</v>
      </c>
      <c r="H253" s="14">
        <f t="shared" si="46"/>
        <v>299098.61642543261</v>
      </c>
    </row>
    <row r="254" spans="1:8" x14ac:dyDescent="0.25">
      <c r="A254" s="4">
        <v>233</v>
      </c>
      <c r="B254" s="7">
        <f t="shared" si="48"/>
        <v>49814</v>
      </c>
      <c r="C254" s="13">
        <f t="shared" si="42"/>
        <v>3586.018031112972</v>
      </c>
      <c r="D254" s="14">
        <f t="shared" si="43"/>
        <v>3586.018031112972</v>
      </c>
      <c r="E254" s="14">
        <f t="shared" si="44"/>
        <v>1430.0155043796453</v>
      </c>
      <c r="F254" s="14">
        <f t="shared" si="45"/>
        <v>2156.0025267333267</v>
      </c>
      <c r="G254" s="14">
        <f t="shared" si="47"/>
        <v>0</v>
      </c>
      <c r="H254" s="14">
        <f t="shared" si="46"/>
        <v>297668.60092105297</v>
      </c>
    </row>
    <row r="255" spans="1:8" x14ac:dyDescent="0.25">
      <c r="A255" s="4">
        <v>234</v>
      </c>
      <c r="B255" s="7">
        <f t="shared" si="48"/>
        <v>49845</v>
      </c>
      <c r="C255" s="13">
        <f t="shared" si="42"/>
        <v>3586.0180311129725</v>
      </c>
      <c r="D255" s="14">
        <f t="shared" si="43"/>
        <v>3586.0180311129725</v>
      </c>
      <c r="E255" s="14">
        <f t="shared" si="44"/>
        <v>1440.3235328070484</v>
      </c>
      <c r="F255" s="14">
        <f t="shared" si="45"/>
        <v>2145.6944983059238</v>
      </c>
      <c r="G255" s="14">
        <f t="shared" si="47"/>
        <v>0</v>
      </c>
      <c r="H255" s="14">
        <f t="shared" si="46"/>
        <v>296228.27738824592</v>
      </c>
    </row>
    <row r="256" spans="1:8" x14ac:dyDescent="0.25">
      <c r="A256" s="4">
        <v>235</v>
      </c>
      <c r="B256" s="7">
        <f t="shared" si="48"/>
        <v>49875</v>
      </c>
      <c r="C256" s="13">
        <f t="shared" si="42"/>
        <v>3586.018031112972</v>
      </c>
      <c r="D256" s="14">
        <f t="shared" si="43"/>
        <v>3586.018031112972</v>
      </c>
      <c r="E256" s="14">
        <f t="shared" si="44"/>
        <v>1450.7058649393662</v>
      </c>
      <c r="F256" s="14">
        <f t="shared" si="45"/>
        <v>2135.3121661736059</v>
      </c>
      <c r="G256" s="14">
        <f t="shared" si="47"/>
        <v>0</v>
      </c>
      <c r="H256" s="14">
        <f t="shared" si="46"/>
        <v>294777.57152330654</v>
      </c>
    </row>
    <row r="257" spans="1:8" x14ac:dyDescent="0.25">
      <c r="A257" s="4">
        <v>236</v>
      </c>
      <c r="B257" s="7">
        <f t="shared" si="48"/>
        <v>49906</v>
      </c>
      <c r="C257" s="13">
        <f t="shared" si="42"/>
        <v>3586.0180311129716</v>
      </c>
      <c r="D257" s="14">
        <f t="shared" si="43"/>
        <v>3586.0180311129716</v>
      </c>
      <c r="E257" s="14">
        <f t="shared" si="44"/>
        <v>1461.1630363824704</v>
      </c>
      <c r="F257" s="14">
        <f t="shared" si="45"/>
        <v>2124.8549947305014</v>
      </c>
      <c r="G257" s="14">
        <f t="shared" si="47"/>
        <v>0</v>
      </c>
      <c r="H257" s="14">
        <f t="shared" si="46"/>
        <v>293316.40848692408</v>
      </c>
    </row>
    <row r="258" spans="1:8" x14ac:dyDescent="0.25">
      <c r="A258" s="4">
        <v>237</v>
      </c>
      <c r="B258" s="7">
        <f t="shared" si="48"/>
        <v>49937</v>
      </c>
      <c r="C258" s="13">
        <f t="shared" si="42"/>
        <v>3586.0180311129716</v>
      </c>
      <c r="D258" s="14">
        <f t="shared" si="43"/>
        <v>3586.0180311129716</v>
      </c>
      <c r="E258" s="14">
        <f t="shared" si="44"/>
        <v>1471.6955866030607</v>
      </c>
      <c r="F258" s="14">
        <f t="shared" si="45"/>
        <v>2114.3224445099108</v>
      </c>
      <c r="G258" s="14">
        <f t="shared" si="47"/>
        <v>0</v>
      </c>
      <c r="H258" s="14">
        <f t="shared" si="46"/>
        <v>291844.712900321</v>
      </c>
    </row>
    <row r="259" spans="1:8" x14ac:dyDescent="0.25">
      <c r="A259" s="4">
        <v>238</v>
      </c>
      <c r="B259" s="7">
        <f t="shared" si="48"/>
        <v>49967</v>
      </c>
      <c r="C259" s="13">
        <f t="shared" si="42"/>
        <v>3586.0180311129716</v>
      </c>
      <c r="D259" s="14">
        <f t="shared" si="43"/>
        <v>3586.0180311129716</v>
      </c>
      <c r="E259" s="14">
        <f t="shared" si="44"/>
        <v>1482.3040589564912</v>
      </c>
      <c r="F259" s="14">
        <f t="shared" si="45"/>
        <v>2103.7139721564804</v>
      </c>
      <c r="G259" s="14">
        <f t="shared" si="47"/>
        <v>0</v>
      </c>
      <c r="H259" s="14">
        <f t="shared" si="46"/>
        <v>290362.40884136449</v>
      </c>
    </row>
    <row r="260" spans="1:8" x14ac:dyDescent="0.25">
      <c r="A260" s="4">
        <v>239</v>
      </c>
      <c r="B260" s="7">
        <f t="shared" si="48"/>
        <v>49998</v>
      </c>
      <c r="C260" s="13">
        <f t="shared" si="42"/>
        <v>3586.0180311129716</v>
      </c>
      <c r="D260" s="14">
        <f t="shared" si="43"/>
        <v>3586.0180311129716</v>
      </c>
      <c r="E260" s="14">
        <f t="shared" si="44"/>
        <v>1492.9890007148026</v>
      </c>
      <c r="F260" s="14">
        <f t="shared" si="45"/>
        <v>2093.0290303981692</v>
      </c>
      <c r="G260" s="14">
        <f t="shared" si="47"/>
        <v>0</v>
      </c>
      <c r="H260" s="14">
        <f t="shared" si="46"/>
        <v>288869.4198406497</v>
      </c>
    </row>
    <row r="261" spans="1:8" x14ac:dyDescent="0.25">
      <c r="A261" s="4">
        <v>240</v>
      </c>
      <c r="B261" s="7">
        <f t="shared" si="48"/>
        <v>50028</v>
      </c>
      <c r="C261" s="13">
        <f t="shared" si="42"/>
        <v>3586.018031112972</v>
      </c>
      <c r="D261" s="14">
        <f t="shared" si="43"/>
        <v>3586.018031112972</v>
      </c>
      <c r="E261" s="14">
        <f t="shared" si="44"/>
        <v>1503.7509630949553</v>
      </c>
      <c r="F261" s="14">
        <f t="shared" si="45"/>
        <v>2082.2670680180167</v>
      </c>
      <c r="G261" s="14">
        <f t="shared" si="47"/>
        <v>0</v>
      </c>
      <c r="H261" s="14">
        <f t="shared" si="46"/>
        <v>287365.66887755477</v>
      </c>
    </row>
    <row r="262" spans="1:8" x14ac:dyDescent="0.25">
      <c r="A262" s="4">
        <v>241</v>
      </c>
      <c r="B262" s="7">
        <f t="shared" si="48"/>
        <v>50059</v>
      </c>
      <c r="C262" s="13">
        <f t="shared" si="42"/>
        <v>3586.018031112972</v>
      </c>
      <c r="D262" s="14">
        <f t="shared" si="43"/>
        <v>3586.018031112972</v>
      </c>
      <c r="E262" s="14">
        <f t="shared" si="44"/>
        <v>1514.5905012872645</v>
      </c>
      <c r="F262" s="14">
        <f t="shared" si="45"/>
        <v>2071.4275298257076</v>
      </c>
      <c r="G262" s="14">
        <f t="shared" si="47"/>
        <v>0</v>
      </c>
      <c r="H262" s="14">
        <f t="shared" si="46"/>
        <v>285851.07837626751</v>
      </c>
    </row>
    <row r="263" spans="1:8" x14ac:dyDescent="0.25">
      <c r="A263" s="4">
        <v>242</v>
      </c>
      <c r="B263" s="7">
        <f t="shared" si="48"/>
        <v>50090</v>
      </c>
      <c r="C263" s="13">
        <f t="shared" si="42"/>
        <v>3586.0180311129725</v>
      </c>
      <c r="D263" s="14">
        <f t="shared" si="43"/>
        <v>3586.0180311129725</v>
      </c>
      <c r="E263" s="14">
        <f t="shared" si="44"/>
        <v>1525.5081744840438</v>
      </c>
      <c r="F263" s="14">
        <f t="shared" si="45"/>
        <v>2060.5098566289284</v>
      </c>
      <c r="G263" s="14">
        <f t="shared" si="47"/>
        <v>0</v>
      </c>
      <c r="H263" s="14">
        <f t="shared" si="46"/>
        <v>284325.57020178344</v>
      </c>
    </row>
    <row r="264" spans="1:8" x14ac:dyDescent="0.25">
      <c r="A264" s="4">
        <v>243</v>
      </c>
      <c r="B264" s="7">
        <f t="shared" si="48"/>
        <v>50118</v>
      </c>
      <c r="C264" s="13">
        <f t="shared" si="42"/>
        <v>3586.018031112972</v>
      </c>
      <c r="D264" s="14">
        <f t="shared" si="43"/>
        <v>3586.018031112972</v>
      </c>
      <c r="E264" s="14">
        <f t="shared" si="44"/>
        <v>1536.5045459084495</v>
      </c>
      <c r="F264" s="14">
        <f t="shared" si="45"/>
        <v>2049.5134852045226</v>
      </c>
      <c r="G264" s="14">
        <f t="shared" si="47"/>
        <v>0</v>
      </c>
      <c r="H264" s="14">
        <f t="shared" si="46"/>
        <v>282789.06565587502</v>
      </c>
    </row>
    <row r="265" spans="1:8" x14ac:dyDescent="0.25">
      <c r="A265" s="4">
        <v>244</v>
      </c>
      <c r="B265" s="7">
        <f t="shared" si="48"/>
        <v>50149</v>
      </c>
      <c r="C265" s="13">
        <f t="shared" si="42"/>
        <v>3586.0180311129725</v>
      </c>
      <c r="D265" s="14">
        <f t="shared" si="43"/>
        <v>3586.0180311129725</v>
      </c>
      <c r="E265" s="14">
        <f t="shared" si="44"/>
        <v>1547.5801828435397</v>
      </c>
      <c r="F265" s="14">
        <f t="shared" si="45"/>
        <v>2038.4378482694328</v>
      </c>
      <c r="G265" s="14">
        <f t="shared" si="47"/>
        <v>0</v>
      </c>
      <c r="H265" s="14">
        <f t="shared" si="46"/>
        <v>281241.48547303147</v>
      </c>
    </row>
    <row r="266" spans="1:8" x14ac:dyDescent="0.25">
      <c r="A266" s="4">
        <v>245</v>
      </c>
      <c r="B266" s="7">
        <f t="shared" si="48"/>
        <v>50179</v>
      </c>
      <c r="C266" s="13">
        <f t="shared" si="42"/>
        <v>3586.018031112972</v>
      </c>
      <c r="D266" s="14">
        <f t="shared" si="43"/>
        <v>3586.018031112972</v>
      </c>
      <c r="E266" s="14">
        <f t="shared" si="44"/>
        <v>1558.7356566615367</v>
      </c>
      <c r="F266" s="14">
        <f t="shared" si="45"/>
        <v>2027.2823744514353</v>
      </c>
      <c r="G266" s="14">
        <f t="shared" si="47"/>
        <v>0</v>
      </c>
      <c r="H266" s="14">
        <f t="shared" si="46"/>
        <v>279682.74981636991</v>
      </c>
    </row>
    <row r="267" spans="1:8" x14ac:dyDescent="0.25">
      <c r="A267" s="4">
        <v>246</v>
      </c>
      <c r="B267" s="7">
        <f t="shared" si="48"/>
        <v>50210</v>
      </c>
      <c r="C267" s="13">
        <f t="shared" si="42"/>
        <v>3586.018031112972</v>
      </c>
      <c r="D267" s="14">
        <f t="shared" si="43"/>
        <v>3586.018031112972</v>
      </c>
      <c r="E267" s="14">
        <f t="shared" si="44"/>
        <v>1569.9715428533054</v>
      </c>
      <c r="F267" s="14">
        <f t="shared" si="45"/>
        <v>2016.0464882596666</v>
      </c>
      <c r="G267" s="14">
        <f t="shared" si="47"/>
        <v>0</v>
      </c>
      <c r="H267" s="14">
        <f t="shared" si="46"/>
        <v>278112.77827351663</v>
      </c>
    </row>
    <row r="268" spans="1:8" x14ac:dyDescent="0.25">
      <c r="A268" s="4">
        <v>247</v>
      </c>
      <c r="B268" s="7">
        <f t="shared" si="48"/>
        <v>50240</v>
      </c>
      <c r="C268" s="13">
        <f t="shared" si="42"/>
        <v>3586.018031112972</v>
      </c>
      <c r="D268" s="14">
        <f t="shared" si="43"/>
        <v>3586.018031112972</v>
      </c>
      <c r="E268" s="14">
        <f t="shared" si="44"/>
        <v>1581.2884210580396</v>
      </c>
      <c r="F268" s="14">
        <f t="shared" si="45"/>
        <v>2004.7296100549324</v>
      </c>
      <c r="G268" s="14">
        <f t="shared" si="47"/>
        <v>0</v>
      </c>
      <c r="H268" s="14">
        <f t="shared" si="46"/>
        <v>276531.48985245859</v>
      </c>
    </row>
    <row r="269" spans="1:8" x14ac:dyDescent="0.25">
      <c r="A269" s="4">
        <v>248</v>
      </c>
      <c r="B269" s="7">
        <f t="shared" si="48"/>
        <v>50271</v>
      </c>
      <c r="C269" s="13">
        <f t="shared" si="42"/>
        <v>3586.0180311129716</v>
      </c>
      <c r="D269" s="14">
        <f t="shared" si="43"/>
        <v>3586.0180311129716</v>
      </c>
      <c r="E269" s="14">
        <f t="shared" si="44"/>
        <v>1592.6868750931662</v>
      </c>
      <c r="F269" s="14">
        <f t="shared" si="45"/>
        <v>1993.3311560198056</v>
      </c>
      <c r="G269" s="14">
        <f t="shared" si="47"/>
        <v>0</v>
      </c>
      <c r="H269" s="14">
        <f t="shared" si="46"/>
        <v>274938.80297736544</v>
      </c>
    </row>
    <row r="270" spans="1:8" x14ac:dyDescent="0.25">
      <c r="A270" s="4">
        <v>249</v>
      </c>
      <c r="B270" s="7">
        <f t="shared" si="48"/>
        <v>50302</v>
      </c>
      <c r="C270" s="13">
        <f t="shared" si="42"/>
        <v>3586.018031112972</v>
      </c>
      <c r="D270" s="14">
        <f t="shared" si="43"/>
        <v>3586.018031112972</v>
      </c>
      <c r="E270" s="14">
        <f t="shared" si="44"/>
        <v>1604.1674929844628</v>
      </c>
      <c r="F270" s="14">
        <f t="shared" si="45"/>
        <v>1981.8505381285092</v>
      </c>
      <c r="G270" s="14">
        <f t="shared" si="47"/>
        <v>0</v>
      </c>
      <c r="H270" s="14">
        <f t="shared" si="46"/>
        <v>273334.635484381</v>
      </c>
    </row>
    <row r="271" spans="1:8" x14ac:dyDescent="0.25">
      <c r="A271" s="4">
        <v>250</v>
      </c>
      <c r="B271" s="7">
        <f t="shared" si="48"/>
        <v>50332</v>
      </c>
      <c r="C271" s="13">
        <f t="shared" si="42"/>
        <v>3586.018031112972</v>
      </c>
      <c r="D271" s="14">
        <f t="shared" si="43"/>
        <v>3586.018031112972</v>
      </c>
      <c r="E271" s="14">
        <f t="shared" si="44"/>
        <v>1615.7308669963925</v>
      </c>
      <c r="F271" s="14">
        <f t="shared" si="45"/>
        <v>1970.2871641165796</v>
      </c>
      <c r="G271" s="14">
        <f t="shared" si="47"/>
        <v>0</v>
      </c>
      <c r="H271" s="14">
        <f t="shared" si="46"/>
        <v>271718.9046173846</v>
      </c>
    </row>
    <row r="272" spans="1:8" x14ac:dyDescent="0.25">
      <c r="A272" s="4">
        <v>251</v>
      </c>
      <c r="B272" s="7">
        <f t="shared" si="48"/>
        <v>50363</v>
      </c>
      <c r="C272" s="13">
        <f t="shared" si="42"/>
        <v>3586.0180311129725</v>
      </c>
      <c r="D272" s="14">
        <f t="shared" si="43"/>
        <v>3586.0180311129725</v>
      </c>
      <c r="E272" s="14">
        <f t="shared" si="44"/>
        <v>1627.3775936626582</v>
      </c>
      <c r="F272" s="14">
        <f t="shared" si="45"/>
        <v>1958.640437450314</v>
      </c>
      <c r="G272" s="14">
        <f t="shared" si="47"/>
        <v>0</v>
      </c>
      <c r="H272" s="14">
        <f t="shared" si="46"/>
        <v>270091.52702372195</v>
      </c>
    </row>
    <row r="273" spans="1:8" x14ac:dyDescent="0.25">
      <c r="A273" s="4">
        <v>252</v>
      </c>
      <c r="B273" s="7">
        <f t="shared" si="48"/>
        <v>50393</v>
      </c>
      <c r="C273" s="13">
        <f t="shared" si="42"/>
        <v>3586.0180311129725</v>
      </c>
      <c r="D273" s="14">
        <f t="shared" si="43"/>
        <v>3586.0180311129725</v>
      </c>
      <c r="E273" s="14">
        <f t="shared" si="44"/>
        <v>1639.1082738169766</v>
      </c>
      <c r="F273" s="14">
        <f t="shared" si="45"/>
        <v>1946.9097572959959</v>
      </c>
      <c r="G273" s="14">
        <f t="shared" si="47"/>
        <v>0</v>
      </c>
      <c r="H273" s="14">
        <f t="shared" si="46"/>
        <v>268452.41874990496</v>
      </c>
    </row>
    <row r="274" spans="1:8" x14ac:dyDescent="0.25">
      <c r="A274" s="4">
        <v>253</v>
      </c>
      <c r="B274" s="7">
        <f t="shared" si="48"/>
        <v>50424</v>
      </c>
      <c r="C274" s="13">
        <f t="shared" si="42"/>
        <v>3586.0180311129716</v>
      </c>
      <c r="D274" s="14">
        <f t="shared" si="43"/>
        <v>3586.0180311129716</v>
      </c>
      <c r="E274" s="14">
        <f t="shared" si="44"/>
        <v>1650.9235126240737</v>
      </c>
      <c r="F274" s="14">
        <f t="shared" si="45"/>
        <v>1935.0945184888981</v>
      </c>
      <c r="G274" s="14">
        <f t="shared" si="47"/>
        <v>0</v>
      </c>
      <c r="H274" s="14">
        <f t="shared" si="46"/>
        <v>266801.49523728091</v>
      </c>
    </row>
    <row r="275" spans="1:8" x14ac:dyDescent="0.25">
      <c r="A275" s="4">
        <v>254</v>
      </c>
      <c r="B275" s="7">
        <f t="shared" si="48"/>
        <v>50455</v>
      </c>
      <c r="C275" s="13">
        <f t="shared" si="42"/>
        <v>3586.0180311129725</v>
      </c>
      <c r="D275" s="14">
        <f t="shared" si="43"/>
        <v>3586.0180311129725</v>
      </c>
      <c r="E275" s="14">
        <f t="shared" si="44"/>
        <v>1662.8239196109059</v>
      </c>
      <c r="F275" s="14">
        <f t="shared" si="45"/>
        <v>1923.1941115020666</v>
      </c>
      <c r="G275" s="14">
        <f t="shared" si="47"/>
        <v>0</v>
      </c>
      <c r="H275" s="14">
        <f t="shared" si="46"/>
        <v>265138.67131767003</v>
      </c>
    </row>
    <row r="276" spans="1:8" x14ac:dyDescent="0.25">
      <c r="A276" s="4">
        <v>255</v>
      </c>
      <c r="B276" s="7">
        <f t="shared" si="48"/>
        <v>50483</v>
      </c>
      <c r="C276" s="13">
        <f t="shared" si="42"/>
        <v>3586.0180311129725</v>
      </c>
      <c r="D276" s="14">
        <f t="shared" si="43"/>
        <v>3586.0180311129725</v>
      </c>
      <c r="E276" s="14">
        <f t="shared" si="44"/>
        <v>1674.810108698101</v>
      </c>
      <c r="F276" s="14">
        <f t="shared" si="45"/>
        <v>1911.2079224148715</v>
      </c>
      <c r="G276" s="14">
        <f t="shared" si="47"/>
        <v>0</v>
      </c>
      <c r="H276" s="14">
        <f t="shared" si="46"/>
        <v>263463.86120897194</v>
      </c>
    </row>
    <row r="277" spans="1:8" x14ac:dyDescent="0.25">
      <c r="A277" s="4">
        <v>256</v>
      </c>
      <c r="B277" s="7">
        <f t="shared" si="48"/>
        <v>50514</v>
      </c>
      <c r="C277" s="13">
        <f t="shared" ref="C277:C340" si="49">D277+G277</f>
        <v>3586.0180311129729</v>
      </c>
      <c r="D277" s="14">
        <f t="shared" ref="D277:D340" si="50">E277+F277</f>
        <v>3586.0180311129729</v>
      </c>
      <c r="E277" s="14">
        <f t="shared" ref="E277:E340" si="51">IF(ISERR(ABS(PPMT($D$6/1200,A277,$D$5,$D$4)))," ",ABS(PPMT($D$6/1200,A277,$D$5,$D$4)))</f>
        <v>1686.8826982316332</v>
      </c>
      <c r="F277" s="14">
        <f t="shared" ref="F277:F340" si="52">IF(OR(H276&lt;=0,E277=""),"",H276*$D$6*DAYS360(B276,B277)/36000)</f>
        <v>1899.1353328813398</v>
      </c>
      <c r="G277" s="14">
        <f t="shared" si="47"/>
        <v>0</v>
      </c>
      <c r="H277" s="14">
        <f t="shared" ref="H277:H340" si="53">IF(E277="","",H276-E277)</f>
        <v>261776.9785107403</v>
      </c>
    </row>
    <row r="278" spans="1:8" x14ac:dyDescent="0.25">
      <c r="A278" s="4">
        <v>257</v>
      </c>
      <c r="B278" s="7">
        <f t="shared" si="48"/>
        <v>50544</v>
      </c>
      <c r="C278" s="13">
        <f t="shared" si="49"/>
        <v>3586.0180311129725</v>
      </c>
      <c r="D278" s="14">
        <f t="shared" si="50"/>
        <v>3586.0180311129725</v>
      </c>
      <c r="E278" s="14">
        <f t="shared" si="51"/>
        <v>1699.0423110147194</v>
      </c>
      <c r="F278" s="14">
        <f t="shared" si="52"/>
        <v>1886.9757200982529</v>
      </c>
      <c r="G278" s="14">
        <f t="shared" si="47"/>
        <v>0</v>
      </c>
      <c r="H278" s="14">
        <f t="shared" si="53"/>
        <v>260077.93619972558</v>
      </c>
    </row>
    <row r="279" spans="1:8" x14ac:dyDescent="0.25">
      <c r="A279" s="4">
        <v>258</v>
      </c>
      <c r="B279" s="7">
        <f t="shared" si="48"/>
        <v>50575</v>
      </c>
      <c r="C279" s="13">
        <f t="shared" si="49"/>
        <v>3586.0180311129725</v>
      </c>
      <c r="D279" s="14">
        <f t="shared" si="50"/>
        <v>3586.0180311129725</v>
      </c>
      <c r="E279" s="14">
        <f t="shared" si="51"/>
        <v>1711.2895743399506</v>
      </c>
      <c r="F279" s="14">
        <f t="shared" si="52"/>
        <v>1874.7284567730219</v>
      </c>
      <c r="G279" s="14">
        <f t="shared" ref="G279:G342" si="54">F$17</f>
        <v>0</v>
      </c>
      <c r="H279" s="14">
        <f t="shared" si="53"/>
        <v>258366.64662538562</v>
      </c>
    </row>
    <row r="280" spans="1:8" x14ac:dyDescent="0.25">
      <c r="A280" s="4">
        <v>259</v>
      </c>
      <c r="B280" s="7">
        <f t="shared" ref="B280:B343" si="55">IF(B279=" "," ",IF(DATE(YEAR(B279),MONTH(B279)+1,DAY(B279))&gt;$H$14," ",DATE(YEAR(B279),MONTH(B279)+1,DAY(B279))))</f>
        <v>50605</v>
      </c>
      <c r="C280" s="13">
        <f t="shared" si="49"/>
        <v>3586.0180311129725</v>
      </c>
      <c r="D280" s="14">
        <f t="shared" si="50"/>
        <v>3586.0180311129725</v>
      </c>
      <c r="E280" s="14">
        <f t="shared" si="51"/>
        <v>1723.6251200216511</v>
      </c>
      <c r="F280" s="14">
        <f t="shared" si="52"/>
        <v>1862.3929110913214</v>
      </c>
      <c r="G280" s="14">
        <f t="shared" si="54"/>
        <v>0</v>
      </c>
      <c r="H280" s="14">
        <f t="shared" si="53"/>
        <v>256643.02150536395</v>
      </c>
    </row>
    <row r="281" spans="1:8" x14ac:dyDescent="0.25">
      <c r="A281" s="4">
        <v>260</v>
      </c>
      <c r="B281" s="7">
        <f t="shared" si="55"/>
        <v>50636</v>
      </c>
      <c r="C281" s="13">
        <f t="shared" si="49"/>
        <v>3586.0180311129725</v>
      </c>
      <c r="D281" s="14">
        <f t="shared" si="50"/>
        <v>3586.0180311129725</v>
      </c>
      <c r="E281" s="14">
        <f t="shared" si="51"/>
        <v>1736.0495844284737</v>
      </c>
      <c r="F281" s="14">
        <f t="shared" si="52"/>
        <v>1849.9684466844988</v>
      </c>
      <c r="G281" s="14">
        <f t="shared" si="54"/>
        <v>0</v>
      </c>
      <c r="H281" s="14">
        <f t="shared" si="53"/>
        <v>254906.9719209355</v>
      </c>
    </row>
    <row r="282" spans="1:8" x14ac:dyDescent="0.25">
      <c r="A282" s="4">
        <v>261</v>
      </c>
      <c r="B282" s="7">
        <f t="shared" si="55"/>
        <v>50667</v>
      </c>
      <c r="C282" s="13">
        <f t="shared" si="49"/>
        <v>3586.0180311129725</v>
      </c>
      <c r="D282" s="14">
        <f t="shared" si="50"/>
        <v>3586.0180311129725</v>
      </c>
      <c r="E282" s="14">
        <f t="shared" si="51"/>
        <v>1748.5636085162291</v>
      </c>
      <c r="F282" s="14">
        <f t="shared" si="52"/>
        <v>1837.4544225967436</v>
      </c>
      <c r="G282" s="14">
        <f t="shared" si="54"/>
        <v>0</v>
      </c>
      <c r="H282" s="14">
        <f t="shared" si="53"/>
        <v>253158.40831241925</v>
      </c>
    </row>
    <row r="283" spans="1:8" x14ac:dyDescent="0.25">
      <c r="A283" s="4">
        <v>262</v>
      </c>
      <c r="B283" s="7">
        <f t="shared" si="55"/>
        <v>50697</v>
      </c>
      <c r="C283" s="13">
        <f t="shared" si="49"/>
        <v>3586.0180311129725</v>
      </c>
      <c r="D283" s="14">
        <f t="shared" si="50"/>
        <v>3586.0180311129725</v>
      </c>
      <c r="E283" s="14">
        <f t="shared" si="51"/>
        <v>1761.1678378609502</v>
      </c>
      <c r="F283" s="14">
        <f t="shared" si="52"/>
        <v>1824.8501932520221</v>
      </c>
      <c r="G283" s="14">
        <f t="shared" si="54"/>
        <v>0</v>
      </c>
      <c r="H283" s="14">
        <f t="shared" si="53"/>
        <v>251397.24047455832</v>
      </c>
    </row>
    <row r="284" spans="1:8" x14ac:dyDescent="0.25">
      <c r="A284" s="4">
        <v>263</v>
      </c>
      <c r="B284" s="7">
        <f t="shared" si="55"/>
        <v>50728</v>
      </c>
      <c r="C284" s="13">
        <f t="shared" si="49"/>
        <v>3586.0180311129725</v>
      </c>
      <c r="D284" s="14">
        <f t="shared" si="50"/>
        <v>3586.0180311129725</v>
      </c>
      <c r="E284" s="14">
        <f t="shared" si="51"/>
        <v>1773.862922692198</v>
      </c>
      <c r="F284" s="14">
        <f t="shared" si="52"/>
        <v>1812.1551084207747</v>
      </c>
      <c r="G284" s="14">
        <f t="shared" si="54"/>
        <v>0</v>
      </c>
      <c r="H284" s="14">
        <f t="shared" si="53"/>
        <v>249623.37755186611</v>
      </c>
    </row>
    <row r="285" spans="1:8" x14ac:dyDescent="0.25">
      <c r="A285" s="4">
        <v>264</v>
      </c>
      <c r="B285" s="7">
        <f t="shared" si="55"/>
        <v>50758</v>
      </c>
      <c r="C285" s="13">
        <f t="shared" si="49"/>
        <v>3586.0180311129725</v>
      </c>
      <c r="D285" s="14">
        <f t="shared" si="50"/>
        <v>3586.0180311129725</v>
      </c>
      <c r="E285" s="14">
        <f t="shared" si="51"/>
        <v>1786.6495179266042</v>
      </c>
      <c r="F285" s="14">
        <f t="shared" si="52"/>
        <v>1799.3685131863683</v>
      </c>
      <c r="G285" s="14">
        <f t="shared" si="54"/>
        <v>0</v>
      </c>
      <c r="H285" s="14">
        <f t="shared" si="53"/>
        <v>247836.72803393952</v>
      </c>
    </row>
    <row r="286" spans="1:8" x14ac:dyDescent="0.25">
      <c r="A286" s="4">
        <v>265</v>
      </c>
      <c r="B286" s="7">
        <f t="shared" si="55"/>
        <v>50789</v>
      </c>
      <c r="C286" s="13">
        <f t="shared" si="49"/>
        <v>3586.0180311129725</v>
      </c>
      <c r="D286" s="14">
        <f t="shared" si="50"/>
        <v>3586.0180311129725</v>
      </c>
      <c r="E286" s="14">
        <f t="shared" si="51"/>
        <v>1799.5282832016585</v>
      </c>
      <c r="F286" s="14">
        <f t="shared" si="52"/>
        <v>1786.4897479113142</v>
      </c>
      <c r="G286" s="14">
        <f t="shared" si="54"/>
        <v>0</v>
      </c>
      <c r="H286" s="14">
        <f t="shared" si="53"/>
        <v>246037.19975073787</v>
      </c>
    </row>
    <row r="287" spans="1:8" x14ac:dyDescent="0.25">
      <c r="A287" s="4">
        <v>266</v>
      </c>
      <c r="B287" s="7">
        <f t="shared" si="55"/>
        <v>50820</v>
      </c>
      <c r="C287" s="13">
        <f t="shared" si="49"/>
        <v>3586.0180311129729</v>
      </c>
      <c r="D287" s="14">
        <f t="shared" si="50"/>
        <v>3586.0180311129729</v>
      </c>
      <c r="E287" s="14">
        <f t="shared" si="51"/>
        <v>1812.4998829097372</v>
      </c>
      <c r="F287" s="14">
        <f t="shared" si="52"/>
        <v>1773.5181482032358</v>
      </c>
      <c r="G287" s="14">
        <f t="shared" si="54"/>
        <v>0</v>
      </c>
      <c r="H287" s="14">
        <f t="shared" si="53"/>
        <v>244224.69986782814</v>
      </c>
    </row>
    <row r="288" spans="1:8" x14ac:dyDescent="0.25">
      <c r="A288" s="4">
        <v>267</v>
      </c>
      <c r="B288" s="7">
        <f t="shared" si="55"/>
        <v>50848</v>
      </c>
      <c r="C288" s="13">
        <f t="shared" si="49"/>
        <v>3586.0180311129725</v>
      </c>
      <c r="D288" s="14">
        <f t="shared" si="50"/>
        <v>3586.0180311129725</v>
      </c>
      <c r="E288" s="14">
        <f t="shared" si="51"/>
        <v>1825.5649862323783</v>
      </c>
      <c r="F288" s="14">
        <f t="shared" si="52"/>
        <v>1760.4530448805945</v>
      </c>
      <c r="G288" s="14">
        <f t="shared" si="54"/>
        <v>0</v>
      </c>
      <c r="H288" s="14">
        <f t="shared" si="53"/>
        <v>242399.13488159576</v>
      </c>
    </row>
    <row r="289" spans="1:8" x14ac:dyDescent="0.25">
      <c r="A289" s="4">
        <v>268</v>
      </c>
      <c r="B289" s="7">
        <f t="shared" si="55"/>
        <v>50879</v>
      </c>
      <c r="C289" s="13">
        <f t="shared" si="49"/>
        <v>3586.0180311129725</v>
      </c>
      <c r="D289" s="14">
        <f t="shared" si="50"/>
        <v>3586.0180311129725</v>
      </c>
      <c r="E289" s="14">
        <f t="shared" si="51"/>
        <v>1838.7242671748031</v>
      </c>
      <c r="F289" s="14">
        <f t="shared" si="52"/>
        <v>1747.2937639381696</v>
      </c>
      <c r="G289" s="14">
        <f t="shared" si="54"/>
        <v>0</v>
      </c>
      <c r="H289" s="14">
        <f t="shared" si="53"/>
        <v>240560.41061442095</v>
      </c>
    </row>
    <row r="290" spans="1:8" x14ac:dyDescent="0.25">
      <c r="A290" s="4">
        <v>269</v>
      </c>
      <c r="B290" s="7">
        <f t="shared" si="55"/>
        <v>50909</v>
      </c>
      <c r="C290" s="13">
        <f t="shared" si="49"/>
        <v>3586.0180311129725</v>
      </c>
      <c r="D290" s="14">
        <f t="shared" si="50"/>
        <v>3586.0180311129725</v>
      </c>
      <c r="E290" s="14">
        <f t="shared" si="51"/>
        <v>1851.9784046006882</v>
      </c>
      <c r="F290" s="14">
        <f t="shared" si="52"/>
        <v>1734.0396265122843</v>
      </c>
      <c r="G290" s="14">
        <f t="shared" si="54"/>
        <v>0</v>
      </c>
      <c r="H290" s="14">
        <f t="shared" si="53"/>
        <v>238708.43220982025</v>
      </c>
    </row>
    <row r="291" spans="1:8" x14ac:dyDescent="0.25">
      <c r="A291" s="4">
        <v>270</v>
      </c>
      <c r="B291" s="7">
        <f t="shared" si="55"/>
        <v>50940</v>
      </c>
      <c r="C291" s="13">
        <f t="shared" si="49"/>
        <v>3586.0180311129725</v>
      </c>
      <c r="D291" s="14">
        <f t="shared" si="50"/>
        <v>3586.0180311129725</v>
      </c>
      <c r="E291" s="14">
        <f t="shared" si="51"/>
        <v>1865.3280822671845</v>
      </c>
      <c r="F291" s="14">
        <f t="shared" si="52"/>
        <v>1720.6899488457877</v>
      </c>
      <c r="G291" s="14">
        <f t="shared" si="54"/>
        <v>0</v>
      </c>
      <c r="H291" s="14">
        <f t="shared" si="53"/>
        <v>236843.10412755306</v>
      </c>
    </row>
    <row r="292" spans="1:8" x14ac:dyDescent="0.25">
      <c r="A292" s="4">
        <v>271</v>
      </c>
      <c r="B292" s="7">
        <f t="shared" si="55"/>
        <v>50970</v>
      </c>
      <c r="C292" s="13">
        <f t="shared" si="49"/>
        <v>3586.0180311129725</v>
      </c>
      <c r="D292" s="14">
        <f t="shared" si="50"/>
        <v>3586.0180311129725</v>
      </c>
      <c r="E292" s="14">
        <f t="shared" si="51"/>
        <v>1878.7739888601941</v>
      </c>
      <c r="F292" s="14">
        <f t="shared" si="52"/>
        <v>1707.2440422527784</v>
      </c>
      <c r="G292" s="14">
        <f t="shared" si="54"/>
        <v>0</v>
      </c>
      <c r="H292" s="14">
        <f t="shared" si="53"/>
        <v>234964.33013869287</v>
      </c>
    </row>
    <row r="293" spans="1:8" x14ac:dyDescent="0.25">
      <c r="A293" s="4">
        <v>272</v>
      </c>
      <c r="B293" s="7">
        <f t="shared" si="55"/>
        <v>51001</v>
      </c>
      <c r="C293" s="13">
        <f t="shared" si="49"/>
        <v>3586.0180311129725</v>
      </c>
      <c r="D293" s="14">
        <f t="shared" si="50"/>
        <v>3586.0180311129725</v>
      </c>
      <c r="E293" s="14">
        <f t="shared" si="51"/>
        <v>1892.3168180298946</v>
      </c>
      <c r="F293" s="14">
        <f t="shared" si="52"/>
        <v>1693.7012130830778</v>
      </c>
      <c r="G293" s="14">
        <f t="shared" si="54"/>
        <v>0</v>
      </c>
      <c r="H293" s="14">
        <f t="shared" si="53"/>
        <v>233072.01332066298</v>
      </c>
    </row>
    <row r="294" spans="1:8" x14ac:dyDescent="0.25">
      <c r="A294" s="4">
        <v>273</v>
      </c>
      <c r="B294" s="7">
        <f t="shared" si="55"/>
        <v>51032</v>
      </c>
      <c r="C294" s="13">
        <f t="shared" si="49"/>
        <v>3586.0180311129725</v>
      </c>
      <c r="D294" s="14">
        <f t="shared" si="50"/>
        <v>3586.0180311129725</v>
      </c>
      <c r="E294" s="14">
        <f t="shared" si="51"/>
        <v>1905.957268426527</v>
      </c>
      <c r="F294" s="14">
        <f t="shared" si="52"/>
        <v>1680.0607626864457</v>
      </c>
      <c r="G294" s="14">
        <f t="shared" si="54"/>
        <v>0</v>
      </c>
      <c r="H294" s="14">
        <f t="shared" si="53"/>
        <v>231166.05605223647</v>
      </c>
    </row>
    <row r="295" spans="1:8" x14ac:dyDescent="0.25">
      <c r="A295" s="4">
        <v>274</v>
      </c>
      <c r="B295" s="7">
        <f t="shared" si="55"/>
        <v>51062</v>
      </c>
      <c r="C295" s="13">
        <f t="shared" si="49"/>
        <v>3586.0180311129725</v>
      </c>
      <c r="D295" s="14">
        <f t="shared" si="50"/>
        <v>3586.0180311129725</v>
      </c>
      <c r="E295" s="14">
        <f t="shared" si="51"/>
        <v>1919.6960437364346</v>
      </c>
      <c r="F295" s="14">
        <f t="shared" si="52"/>
        <v>1666.3219873765379</v>
      </c>
      <c r="G295" s="14">
        <f t="shared" si="54"/>
        <v>0</v>
      </c>
      <c r="H295" s="14">
        <f t="shared" si="53"/>
        <v>229246.36000850002</v>
      </c>
    </row>
    <row r="296" spans="1:8" x14ac:dyDescent="0.25">
      <c r="A296" s="4">
        <v>275</v>
      </c>
      <c r="B296" s="7">
        <f t="shared" si="55"/>
        <v>51093</v>
      </c>
      <c r="C296" s="13">
        <f t="shared" si="49"/>
        <v>3586.0180311129725</v>
      </c>
      <c r="D296" s="14">
        <f t="shared" si="50"/>
        <v>3586.0180311129725</v>
      </c>
      <c r="E296" s="14">
        <f t="shared" si="51"/>
        <v>1933.5338527183681</v>
      </c>
      <c r="F296" s="14">
        <f t="shared" si="52"/>
        <v>1652.4841783946044</v>
      </c>
      <c r="G296" s="14">
        <f t="shared" si="54"/>
        <v>0</v>
      </c>
      <c r="H296" s="14">
        <f t="shared" si="53"/>
        <v>227312.82615578166</v>
      </c>
    </row>
    <row r="297" spans="1:8" x14ac:dyDescent="0.25">
      <c r="A297" s="4">
        <v>276</v>
      </c>
      <c r="B297" s="7">
        <f t="shared" si="55"/>
        <v>51123</v>
      </c>
      <c r="C297" s="13">
        <f t="shared" si="49"/>
        <v>3586.0180311129729</v>
      </c>
      <c r="D297" s="14">
        <f t="shared" si="50"/>
        <v>3586.0180311129729</v>
      </c>
      <c r="E297" s="14">
        <f t="shared" si="51"/>
        <v>1947.4714092400466</v>
      </c>
      <c r="F297" s="14">
        <f t="shared" si="52"/>
        <v>1638.5466218729264</v>
      </c>
      <c r="G297" s="14">
        <f t="shared" si="54"/>
        <v>0</v>
      </c>
      <c r="H297" s="14">
        <f t="shared" si="53"/>
        <v>225365.35474654162</v>
      </c>
    </row>
    <row r="298" spans="1:8" x14ac:dyDescent="0.25">
      <c r="A298" s="4">
        <v>277</v>
      </c>
      <c r="B298" s="7">
        <f t="shared" si="55"/>
        <v>51154</v>
      </c>
      <c r="C298" s="13">
        <f t="shared" si="49"/>
        <v>3586.0180311129725</v>
      </c>
      <c r="D298" s="14">
        <f t="shared" si="50"/>
        <v>3586.0180311129725</v>
      </c>
      <c r="E298" s="14">
        <f t="shared" si="51"/>
        <v>1961.5094323149851</v>
      </c>
      <c r="F298" s="14">
        <f t="shared" si="52"/>
        <v>1624.5085987979876</v>
      </c>
      <c r="G298" s="14">
        <f t="shared" si="54"/>
        <v>0</v>
      </c>
      <c r="H298" s="14">
        <f t="shared" si="53"/>
        <v>223403.84531422664</v>
      </c>
    </row>
    <row r="299" spans="1:8" x14ac:dyDescent="0.25">
      <c r="A299" s="4">
        <v>278</v>
      </c>
      <c r="B299" s="7">
        <f t="shared" si="55"/>
        <v>51185</v>
      </c>
      <c r="C299" s="13">
        <f t="shared" si="49"/>
        <v>3586.0180311129725</v>
      </c>
      <c r="D299" s="14">
        <f t="shared" si="50"/>
        <v>3586.0180311129725</v>
      </c>
      <c r="E299" s="14">
        <f t="shared" si="51"/>
        <v>1975.6486461395889</v>
      </c>
      <c r="F299" s="14">
        <f t="shared" si="52"/>
        <v>1610.3693849733836</v>
      </c>
      <c r="G299" s="14">
        <f t="shared" si="54"/>
        <v>0</v>
      </c>
      <c r="H299" s="14">
        <f t="shared" si="53"/>
        <v>221428.19666808704</v>
      </c>
    </row>
    <row r="300" spans="1:8" x14ac:dyDescent="0.25">
      <c r="A300" s="4">
        <v>279</v>
      </c>
      <c r="B300" s="7">
        <f t="shared" si="55"/>
        <v>51214</v>
      </c>
      <c r="C300" s="13">
        <f t="shared" si="49"/>
        <v>3586.0180311129734</v>
      </c>
      <c r="D300" s="14">
        <f t="shared" si="50"/>
        <v>3586.0180311129734</v>
      </c>
      <c r="E300" s="14">
        <f t="shared" si="51"/>
        <v>1989.8897801305122</v>
      </c>
      <c r="F300" s="14">
        <f t="shared" si="52"/>
        <v>1596.1282509824609</v>
      </c>
      <c r="G300" s="14">
        <f t="shared" si="54"/>
        <v>0</v>
      </c>
      <c r="H300" s="14">
        <f t="shared" si="53"/>
        <v>219438.30688795654</v>
      </c>
    </row>
    <row r="301" spans="1:8" x14ac:dyDescent="0.25">
      <c r="A301" s="4">
        <v>280</v>
      </c>
      <c r="B301" s="7">
        <f t="shared" si="55"/>
        <v>51245</v>
      </c>
      <c r="C301" s="13">
        <f t="shared" si="49"/>
        <v>3586.0180311129729</v>
      </c>
      <c r="D301" s="14">
        <f t="shared" si="50"/>
        <v>3586.0180311129729</v>
      </c>
      <c r="E301" s="14">
        <f t="shared" si="51"/>
        <v>2004.233568962286</v>
      </c>
      <c r="F301" s="14">
        <f t="shared" si="52"/>
        <v>1581.784462150687</v>
      </c>
      <c r="G301" s="14">
        <f t="shared" si="54"/>
        <v>0</v>
      </c>
      <c r="H301" s="14">
        <f t="shared" si="53"/>
        <v>217434.07331899425</v>
      </c>
    </row>
    <row r="302" spans="1:8" x14ac:dyDescent="0.25">
      <c r="A302" s="4">
        <v>281</v>
      </c>
      <c r="B302" s="7">
        <f t="shared" si="55"/>
        <v>51275</v>
      </c>
      <c r="C302" s="13">
        <f t="shared" si="49"/>
        <v>3586.0180311129725</v>
      </c>
      <c r="D302" s="14">
        <f t="shared" si="50"/>
        <v>3586.0180311129725</v>
      </c>
      <c r="E302" s="14">
        <f t="shared" si="51"/>
        <v>2018.6807526052223</v>
      </c>
      <c r="F302" s="14">
        <f t="shared" si="52"/>
        <v>1567.3372785077504</v>
      </c>
      <c r="G302" s="14">
        <f t="shared" si="54"/>
        <v>0</v>
      </c>
      <c r="H302" s="14">
        <f t="shared" si="53"/>
        <v>215415.39256638903</v>
      </c>
    </row>
    <row r="303" spans="1:8" x14ac:dyDescent="0.25">
      <c r="A303" s="4">
        <v>282</v>
      </c>
      <c r="B303" s="7">
        <f t="shared" si="55"/>
        <v>51306</v>
      </c>
      <c r="C303" s="13">
        <f t="shared" si="49"/>
        <v>3586.0180311129725</v>
      </c>
      <c r="D303" s="14">
        <f t="shared" si="50"/>
        <v>3586.0180311129725</v>
      </c>
      <c r="E303" s="14">
        <f t="shared" si="51"/>
        <v>2033.2320763635848</v>
      </c>
      <c r="F303" s="14">
        <f t="shared" si="52"/>
        <v>1552.7859547493877</v>
      </c>
      <c r="G303" s="14">
        <f t="shared" si="54"/>
        <v>0</v>
      </c>
      <c r="H303" s="14">
        <f t="shared" si="53"/>
        <v>213382.16049002545</v>
      </c>
    </row>
    <row r="304" spans="1:8" x14ac:dyDescent="0.25">
      <c r="A304" s="4">
        <v>283</v>
      </c>
      <c r="B304" s="7">
        <f t="shared" si="55"/>
        <v>51336</v>
      </c>
      <c r="C304" s="13">
        <f t="shared" si="49"/>
        <v>3586.0180311129725</v>
      </c>
      <c r="D304" s="14">
        <f t="shared" si="50"/>
        <v>3586.0180311129725</v>
      </c>
      <c r="E304" s="14">
        <f t="shared" si="51"/>
        <v>2047.8882909140393</v>
      </c>
      <c r="F304" s="14">
        <f t="shared" si="52"/>
        <v>1538.1297401989334</v>
      </c>
      <c r="G304" s="14">
        <f t="shared" si="54"/>
        <v>0</v>
      </c>
      <c r="H304" s="14">
        <f t="shared" si="53"/>
        <v>211334.27219911141</v>
      </c>
    </row>
    <row r="305" spans="1:8" x14ac:dyDescent="0.25">
      <c r="A305" s="4">
        <v>284</v>
      </c>
      <c r="B305" s="7">
        <f t="shared" si="55"/>
        <v>51367</v>
      </c>
      <c r="C305" s="13">
        <f t="shared" si="49"/>
        <v>3586.0180311129725</v>
      </c>
      <c r="D305" s="14">
        <f t="shared" si="50"/>
        <v>3586.0180311129725</v>
      </c>
      <c r="E305" s="14">
        <f t="shared" si="51"/>
        <v>2062.6501523443776</v>
      </c>
      <c r="F305" s="14">
        <f t="shared" si="52"/>
        <v>1523.3678787685947</v>
      </c>
      <c r="G305" s="14">
        <f t="shared" si="54"/>
        <v>0</v>
      </c>
      <c r="H305" s="14">
        <f t="shared" si="53"/>
        <v>209271.62204676704</v>
      </c>
    </row>
    <row r="306" spans="1:8" x14ac:dyDescent="0.25">
      <c r="A306" s="4">
        <v>285</v>
      </c>
      <c r="B306" s="7">
        <f t="shared" si="55"/>
        <v>51398</v>
      </c>
      <c r="C306" s="13">
        <f t="shared" si="49"/>
        <v>3586.0180311129729</v>
      </c>
      <c r="D306" s="14">
        <f t="shared" si="50"/>
        <v>3586.0180311129729</v>
      </c>
      <c r="E306" s="14">
        <f t="shared" si="51"/>
        <v>2077.5184221925274</v>
      </c>
      <c r="F306" s="14">
        <f t="shared" si="52"/>
        <v>1508.4996089204456</v>
      </c>
      <c r="G306" s="14">
        <f t="shared" si="54"/>
        <v>0</v>
      </c>
      <c r="H306" s="14">
        <f t="shared" si="53"/>
        <v>207194.10362457452</v>
      </c>
    </row>
    <row r="307" spans="1:8" x14ac:dyDescent="0.25">
      <c r="A307" s="4">
        <v>286</v>
      </c>
      <c r="B307" s="7">
        <f t="shared" si="55"/>
        <v>51428</v>
      </c>
      <c r="C307" s="13">
        <f t="shared" si="49"/>
        <v>3586.0180311129734</v>
      </c>
      <c r="D307" s="14">
        <f t="shared" si="50"/>
        <v>3586.0180311129734</v>
      </c>
      <c r="E307" s="14">
        <f t="shared" si="51"/>
        <v>2092.4938674858317</v>
      </c>
      <c r="F307" s="14">
        <f t="shared" si="52"/>
        <v>1493.5241636271414</v>
      </c>
      <c r="G307" s="14">
        <f t="shared" si="54"/>
        <v>0</v>
      </c>
      <c r="H307" s="14">
        <f t="shared" si="53"/>
        <v>205101.60975708868</v>
      </c>
    </row>
    <row r="308" spans="1:8" x14ac:dyDescent="0.25">
      <c r="A308" s="4">
        <v>287</v>
      </c>
      <c r="B308" s="7">
        <f t="shared" si="55"/>
        <v>51459</v>
      </c>
      <c r="C308" s="13">
        <f t="shared" si="49"/>
        <v>3586.0180311129725</v>
      </c>
      <c r="D308" s="14">
        <f t="shared" si="50"/>
        <v>3586.0180311129725</v>
      </c>
      <c r="E308" s="14">
        <f t="shared" si="51"/>
        <v>2107.5772607806248</v>
      </c>
      <c r="F308" s="14">
        <f t="shared" si="52"/>
        <v>1478.4407703323477</v>
      </c>
      <c r="G308" s="14">
        <f t="shared" si="54"/>
        <v>0</v>
      </c>
      <c r="H308" s="14">
        <f t="shared" si="53"/>
        <v>202994.03249630806</v>
      </c>
    </row>
    <row r="309" spans="1:8" x14ac:dyDescent="0.25">
      <c r="A309" s="4">
        <v>288</v>
      </c>
      <c r="B309" s="7">
        <f t="shared" si="55"/>
        <v>51489</v>
      </c>
      <c r="C309" s="13">
        <f t="shared" si="49"/>
        <v>3586.0180311129725</v>
      </c>
      <c r="D309" s="14">
        <f t="shared" si="50"/>
        <v>3586.0180311129725</v>
      </c>
      <c r="E309" s="14">
        <f t="shared" si="51"/>
        <v>2122.7693802020854</v>
      </c>
      <c r="F309" s="14">
        <f t="shared" si="52"/>
        <v>1463.2486509108871</v>
      </c>
      <c r="G309" s="14">
        <f t="shared" si="54"/>
        <v>0</v>
      </c>
      <c r="H309" s="14">
        <f t="shared" si="53"/>
        <v>200871.26311610598</v>
      </c>
    </row>
    <row r="310" spans="1:8" x14ac:dyDescent="0.25">
      <c r="A310" s="4">
        <v>289</v>
      </c>
      <c r="B310" s="7">
        <f t="shared" si="55"/>
        <v>51520</v>
      </c>
      <c r="C310" s="13">
        <f t="shared" si="49"/>
        <v>3586.0180311129734</v>
      </c>
      <c r="D310" s="14">
        <f t="shared" si="50"/>
        <v>3586.0180311129734</v>
      </c>
      <c r="E310" s="14">
        <f t="shared" si="51"/>
        <v>2138.0710094843757</v>
      </c>
      <c r="F310" s="14">
        <f t="shared" si="52"/>
        <v>1447.9470216285974</v>
      </c>
      <c r="G310" s="14">
        <f t="shared" si="54"/>
        <v>0</v>
      </c>
      <c r="H310" s="14">
        <f t="shared" si="53"/>
        <v>198733.1921066216</v>
      </c>
    </row>
    <row r="311" spans="1:8" x14ac:dyDescent="0.25">
      <c r="A311" s="4">
        <v>290</v>
      </c>
      <c r="B311" s="7">
        <f t="shared" si="55"/>
        <v>51551</v>
      </c>
      <c r="C311" s="13">
        <f t="shared" si="49"/>
        <v>3586.0180311129734</v>
      </c>
      <c r="D311" s="14">
        <f t="shared" si="50"/>
        <v>3586.0180311129734</v>
      </c>
      <c r="E311" s="14">
        <f t="shared" si="51"/>
        <v>2153.4829380110755</v>
      </c>
      <c r="F311" s="14">
        <f t="shared" si="52"/>
        <v>1432.5350931018977</v>
      </c>
      <c r="G311" s="14">
        <f t="shared" si="54"/>
        <v>0</v>
      </c>
      <c r="H311" s="14">
        <f t="shared" si="53"/>
        <v>196579.70916861051</v>
      </c>
    </row>
    <row r="312" spans="1:8" x14ac:dyDescent="0.25">
      <c r="A312" s="4">
        <v>291</v>
      </c>
      <c r="B312" s="7">
        <f t="shared" si="55"/>
        <v>51579</v>
      </c>
      <c r="C312" s="13">
        <f t="shared" si="49"/>
        <v>3586.0180311129729</v>
      </c>
      <c r="D312" s="14">
        <f t="shared" si="50"/>
        <v>3586.0180311129729</v>
      </c>
      <c r="E312" s="14">
        <f t="shared" si="51"/>
        <v>2169.0059608559054</v>
      </c>
      <c r="F312" s="14">
        <f t="shared" si="52"/>
        <v>1417.0120702570675</v>
      </c>
      <c r="G312" s="14">
        <f t="shared" si="54"/>
        <v>0</v>
      </c>
      <c r="H312" s="14">
        <f t="shared" si="53"/>
        <v>194410.70320775462</v>
      </c>
    </row>
    <row r="313" spans="1:8" x14ac:dyDescent="0.25">
      <c r="A313" s="4">
        <v>292</v>
      </c>
      <c r="B313" s="7">
        <f t="shared" si="55"/>
        <v>51610</v>
      </c>
      <c r="C313" s="13">
        <f t="shared" si="49"/>
        <v>3586.0180311129725</v>
      </c>
      <c r="D313" s="14">
        <f t="shared" si="50"/>
        <v>3586.0180311129725</v>
      </c>
      <c r="E313" s="14">
        <f t="shared" si="51"/>
        <v>2184.6408788237413</v>
      </c>
      <c r="F313" s="14">
        <f t="shared" si="52"/>
        <v>1401.3771522892312</v>
      </c>
      <c r="G313" s="14">
        <f t="shared" si="54"/>
        <v>0</v>
      </c>
      <c r="H313" s="14">
        <f t="shared" si="53"/>
        <v>192226.06232893089</v>
      </c>
    </row>
    <row r="314" spans="1:8" x14ac:dyDescent="0.25">
      <c r="A314" s="4">
        <v>293</v>
      </c>
      <c r="B314" s="7">
        <f t="shared" si="55"/>
        <v>51640</v>
      </c>
      <c r="C314" s="13">
        <f t="shared" si="49"/>
        <v>3586.0180311129734</v>
      </c>
      <c r="D314" s="14">
        <f t="shared" si="50"/>
        <v>3586.0180311129734</v>
      </c>
      <c r="E314" s="14">
        <f t="shared" si="51"/>
        <v>2200.3884984919296</v>
      </c>
      <c r="F314" s="14">
        <f t="shared" si="52"/>
        <v>1385.6295326210436</v>
      </c>
      <c r="G314" s="14">
        <f t="shared" si="54"/>
        <v>0</v>
      </c>
      <c r="H314" s="14">
        <f t="shared" si="53"/>
        <v>190025.67383043896</v>
      </c>
    </row>
    <row r="315" spans="1:8" x14ac:dyDescent="0.25">
      <c r="A315" s="4">
        <v>294</v>
      </c>
      <c r="B315" s="7">
        <f t="shared" si="55"/>
        <v>51671</v>
      </c>
      <c r="C315" s="13">
        <f t="shared" si="49"/>
        <v>3586.0180311129725</v>
      </c>
      <c r="D315" s="14">
        <f t="shared" si="50"/>
        <v>3586.0180311129725</v>
      </c>
      <c r="E315" s="14">
        <f t="shared" si="51"/>
        <v>2216.2496322518919</v>
      </c>
      <c r="F315" s="14">
        <f t="shared" si="52"/>
        <v>1369.7683988610809</v>
      </c>
      <c r="G315" s="14">
        <f t="shared" si="54"/>
        <v>0</v>
      </c>
      <c r="H315" s="14">
        <f t="shared" si="53"/>
        <v>187809.42419818707</v>
      </c>
    </row>
    <row r="316" spans="1:8" x14ac:dyDescent="0.25">
      <c r="A316" s="4">
        <v>295</v>
      </c>
      <c r="B316" s="7">
        <f t="shared" si="55"/>
        <v>51701</v>
      </c>
      <c r="C316" s="13">
        <f t="shared" si="49"/>
        <v>3586.0180311129729</v>
      </c>
      <c r="D316" s="14">
        <f t="shared" si="50"/>
        <v>3586.0180311129729</v>
      </c>
      <c r="E316" s="14">
        <f t="shared" si="51"/>
        <v>2232.2250983510412</v>
      </c>
      <c r="F316" s="14">
        <f t="shared" si="52"/>
        <v>1353.7929327619318</v>
      </c>
      <c r="G316" s="14">
        <f t="shared" si="54"/>
        <v>0</v>
      </c>
      <c r="H316" s="14">
        <f t="shared" si="53"/>
        <v>185577.19909983603</v>
      </c>
    </row>
    <row r="317" spans="1:8" x14ac:dyDescent="0.25">
      <c r="A317" s="4">
        <v>296</v>
      </c>
      <c r="B317" s="7">
        <f t="shared" si="55"/>
        <v>51732</v>
      </c>
      <c r="C317" s="13">
        <f t="shared" si="49"/>
        <v>3586.0180311129734</v>
      </c>
      <c r="D317" s="14">
        <f t="shared" si="50"/>
        <v>3586.0180311129734</v>
      </c>
      <c r="E317" s="14">
        <f t="shared" si="51"/>
        <v>2248.3157209349883</v>
      </c>
      <c r="F317" s="14">
        <f t="shared" si="52"/>
        <v>1337.7023101779848</v>
      </c>
      <c r="G317" s="14">
        <f t="shared" si="54"/>
        <v>0</v>
      </c>
      <c r="H317" s="14">
        <f t="shared" si="53"/>
        <v>183328.88337890105</v>
      </c>
    </row>
    <row r="318" spans="1:8" x14ac:dyDescent="0.25">
      <c r="A318" s="4">
        <v>297</v>
      </c>
      <c r="B318" s="7">
        <f t="shared" si="55"/>
        <v>51763</v>
      </c>
      <c r="C318" s="13">
        <f t="shared" si="49"/>
        <v>3586.0180311129729</v>
      </c>
      <c r="D318" s="14">
        <f t="shared" si="50"/>
        <v>3586.0180311129729</v>
      </c>
      <c r="E318" s="14">
        <f t="shared" si="51"/>
        <v>2264.5223300900611</v>
      </c>
      <c r="F318" s="14">
        <f t="shared" si="52"/>
        <v>1321.4957010229118</v>
      </c>
      <c r="G318" s="14">
        <f t="shared" si="54"/>
        <v>0</v>
      </c>
      <c r="H318" s="14">
        <f t="shared" si="53"/>
        <v>181064.361048811</v>
      </c>
    </row>
    <row r="319" spans="1:8" x14ac:dyDescent="0.25">
      <c r="A319" s="4">
        <v>298</v>
      </c>
      <c r="B319" s="7">
        <f t="shared" si="55"/>
        <v>51793</v>
      </c>
      <c r="C319" s="13">
        <f t="shared" si="49"/>
        <v>3586.0180311129734</v>
      </c>
      <c r="D319" s="14">
        <f t="shared" si="50"/>
        <v>3586.0180311129734</v>
      </c>
      <c r="E319" s="14">
        <f t="shared" si="51"/>
        <v>2280.8457618861271</v>
      </c>
      <c r="F319" s="14">
        <f t="shared" si="52"/>
        <v>1305.1722692268461</v>
      </c>
      <c r="G319" s="14">
        <f t="shared" si="54"/>
        <v>0</v>
      </c>
      <c r="H319" s="14">
        <f t="shared" si="53"/>
        <v>178783.51528692487</v>
      </c>
    </row>
    <row r="320" spans="1:8" x14ac:dyDescent="0.25">
      <c r="A320" s="4">
        <v>299</v>
      </c>
      <c r="B320" s="7">
        <f t="shared" si="55"/>
        <v>51824</v>
      </c>
      <c r="C320" s="13">
        <f t="shared" si="49"/>
        <v>3586.0180311129734</v>
      </c>
      <c r="D320" s="14">
        <f t="shared" si="50"/>
        <v>3586.0180311129734</v>
      </c>
      <c r="E320" s="14">
        <f t="shared" si="51"/>
        <v>2297.2868584197231</v>
      </c>
      <c r="F320" s="14">
        <f t="shared" si="52"/>
        <v>1288.7311726932501</v>
      </c>
      <c r="G320" s="14">
        <f t="shared" si="54"/>
        <v>0</v>
      </c>
      <c r="H320" s="14">
        <f t="shared" si="53"/>
        <v>176486.22842850516</v>
      </c>
    </row>
    <row r="321" spans="1:8" x14ac:dyDescent="0.25">
      <c r="A321" s="4">
        <v>300</v>
      </c>
      <c r="B321" s="7">
        <f t="shared" si="55"/>
        <v>51854</v>
      </c>
      <c r="C321" s="13">
        <f t="shared" si="49"/>
        <v>3586.0180311129734</v>
      </c>
      <c r="D321" s="14">
        <f t="shared" si="50"/>
        <v>3586.0180311129734</v>
      </c>
      <c r="E321" s="14">
        <f t="shared" si="51"/>
        <v>2313.8464678574983</v>
      </c>
      <c r="F321" s="14">
        <f t="shared" si="52"/>
        <v>1272.1715632554749</v>
      </c>
      <c r="G321" s="14">
        <f t="shared" si="54"/>
        <v>0</v>
      </c>
      <c r="H321" s="14">
        <f t="shared" si="53"/>
        <v>174172.38196064765</v>
      </c>
    </row>
    <row r="322" spans="1:8" x14ac:dyDescent="0.25">
      <c r="A322" s="4">
        <v>301</v>
      </c>
      <c r="B322" s="7">
        <f t="shared" si="55"/>
        <v>51885</v>
      </c>
      <c r="C322" s="13">
        <f t="shared" si="49"/>
        <v>3586.0180311129734</v>
      </c>
      <c r="D322" s="14">
        <f t="shared" si="50"/>
        <v>3586.0180311129734</v>
      </c>
      <c r="E322" s="14">
        <f t="shared" si="51"/>
        <v>2330.5254444799712</v>
      </c>
      <c r="F322" s="14">
        <f t="shared" si="52"/>
        <v>1255.492586633002</v>
      </c>
      <c r="G322" s="14">
        <f t="shared" si="54"/>
        <v>0</v>
      </c>
      <c r="H322" s="14">
        <f t="shared" si="53"/>
        <v>171841.85651616767</v>
      </c>
    </row>
    <row r="323" spans="1:8" x14ac:dyDescent="0.25">
      <c r="A323" s="4">
        <v>302</v>
      </c>
      <c r="B323" s="7">
        <f t="shared" si="55"/>
        <v>51916</v>
      </c>
      <c r="C323" s="13">
        <f t="shared" si="49"/>
        <v>3586.0180311129734</v>
      </c>
      <c r="D323" s="14">
        <f t="shared" si="50"/>
        <v>3586.0180311129734</v>
      </c>
      <c r="E323" s="14">
        <f t="shared" si="51"/>
        <v>2347.3246487255979</v>
      </c>
      <c r="F323" s="14">
        <f t="shared" si="52"/>
        <v>1238.6933823873753</v>
      </c>
      <c r="G323" s="14">
        <f t="shared" si="54"/>
        <v>0</v>
      </c>
      <c r="H323" s="14">
        <f t="shared" si="53"/>
        <v>169494.53186744207</v>
      </c>
    </row>
    <row r="324" spans="1:8" x14ac:dyDescent="0.25">
      <c r="A324" s="4">
        <v>303</v>
      </c>
      <c r="B324" s="7">
        <f t="shared" si="55"/>
        <v>51944</v>
      </c>
      <c r="C324" s="13">
        <f t="shared" si="49"/>
        <v>3586.0180311129729</v>
      </c>
      <c r="D324" s="14">
        <f t="shared" si="50"/>
        <v>3586.0180311129729</v>
      </c>
      <c r="E324" s="14">
        <f t="shared" si="51"/>
        <v>2364.2449472351614</v>
      </c>
      <c r="F324" s="14">
        <f t="shared" si="52"/>
        <v>1221.7730838778116</v>
      </c>
      <c r="G324" s="14">
        <f t="shared" si="54"/>
        <v>0</v>
      </c>
      <c r="H324" s="14">
        <f t="shared" si="53"/>
        <v>167130.28692020691</v>
      </c>
    </row>
    <row r="325" spans="1:8" x14ac:dyDescent="0.25">
      <c r="A325" s="4">
        <v>304</v>
      </c>
      <c r="B325" s="7">
        <f t="shared" si="55"/>
        <v>51975</v>
      </c>
      <c r="C325" s="13">
        <f t="shared" si="49"/>
        <v>3586.0180311129734</v>
      </c>
      <c r="D325" s="14">
        <f t="shared" si="50"/>
        <v>3586.0180311129734</v>
      </c>
      <c r="E325" s="14">
        <f t="shared" si="51"/>
        <v>2381.2872128964814</v>
      </c>
      <c r="F325" s="14">
        <f t="shared" si="52"/>
        <v>1204.7308182164918</v>
      </c>
      <c r="G325" s="14">
        <f t="shared" si="54"/>
        <v>0</v>
      </c>
      <c r="H325" s="14">
        <f t="shared" si="53"/>
        <v>164748.99970731043</v>
      </c>
    </row>
    <row r="326" spans="1:8" x14ac:dyDescent="0.25">
      <c r="A326" s="4">
        <v>305</v>
      </c>
      <c r="B326" s="7">
        <f t="shared" si="55"/>
        <v>52005</v>
      </c>
      <c r="C326" s="13">
        <f t="shared" si="49"/>
        <v>3586.0180311129734</v>
      </c>
      <c r="D326" s="14">
        <f t="shared" si="50"/>
        <v>3586.0180311129734</v>
      </c>
      <c r="E326" s="14">
        <f t="shared" si="51"/>
        <v>2398.4523248894438</v>
      </c>
      <c r="F326" s="14">
        <f t="shared" si="52"/>
        <v>1187.5657062235296</v>
      </c>
      <c r="G326" s="14">
        <f t="shared" si="54"/>
        <v>0</v>
      </c>
      <c r="H326" s="14">
        <f t="shared" si="53"/>
        <v>162350.54738242098</v>
      </c>
    </row>
    <row r="327" spans="1:8" x14ac:dyDescent="0.25">
      <c r="A327" s="4">
        <v>306</v>
      </c>
      <c r="B327" s="7">
        <f t="shared" si="55"/>
        <v>52036</v>
      </c>
      <c r="C327" s="13">
        <f t="shared" si="49"/>
        <v>3586.0180311129729</v>
      </c>
      <c r="D327" s="14">
        <f t="shared" si="50"/>
        <v>3586.0180311129729</v>
      </c>
      <c r="E327" s="14">
        <f t="shared" si="51"/>
        <v>2415.7411687313552</v>
      </c>
      <c r="F327" s="14">
        <f t="shared" si="52"/>
        <v>1170.2768623816178</v>
      </c>
      <c r="G327" s="14">
        <f t="shared" si="54"/>
        <v>0</v>
      </c>
      <c r="H327" s="14">
        <f t="shared" si="53"/>
        <v>159934.80621368962</v>
      </c>
    </row>
    <row r="328" spans="1:8" x14ac:dyDescent="0.25">
      <c r="A328" s="4">
        <v>307</v>
      </c>
      <c r="B328" s="7">
        <f t="shared" si="55"/>
        <v>52066</v>
      </c>
      <c r="C328" s="13">
        <f t="shared" si="49"/>
        <v>3586.0180311129734</v>
      </c>
      <c r="D328" s="14">
        <f t="shared" si="50"/>
        <v>3586.0180311129734</v>
      </c>
      <c r="E328" s="14">
        <f t="shared" si="51"/>
        <v>2433.1546363226271</v>
      </c>
      <c r="F328" s="14">
        <f t="shared" si="52"/>
        <v>1152.8633947903461</v>
      </c>
      <c r="G328" s="14">
        <f t="shared" si="54"/>
        <v>0</v>
      </c>
      <c r="H328" s="14">
        <f t="shared" si="53"/>
        <v>157501.65157736698</v>
      </c>
    </row>
    <row r="329" spans="1:8" x14ac:dyDescent="0.25">
      <c r="A329" s="4">
        <v>308</v>
      </c>
      <c r="B329" s="7">
        <f t="shared" si="55"/>
        <v>52097</v>
      </c>
      <c r="C329" s="13">
        <f t="shared" si="49"/>
        <v>3586.0180311129734</v>
      </c>
      <c r="D329" s="14">
        <f t="shared" si="50"/>
        <v>3586.0180311129734</v>
      </c>
      <c r="E329" s="14">
        <f t="shared" si="51"/>
        <v>2450.6936259927861</v>
      </c>
      <c r="F329" s="14">
        <f t="shared" si="52"/>
        <v>1135.3244051201871</v>
      </c>
      <c r="G329" s="14">
        <f t="shared" si="54"/>
        <v>0</v>
      </c>
      <c r="H329" s="14">
        <f t="shared" si="53"/>
        <v>155050.95795137421</v>
      </c>
    </row>
    <row r="330" spans="1:8" x14ac:dyDescent="0.25">
      <c r="A330" s="4">
        <v>309</v>
      </c>
      <c r="B330" s="7">
        <f t="shared" si="55"/>
        <v>52128</v>
      </c>
      <c r="C330" s="13">
        <f t="shared" si="49"/>
        <v>3586.0180311129729</v>
      </c>
      <c r="D330" s="14">
        <f t="shared" si="50"/>
        <v>3586.0180311129729</v>
      </c>
      <c r="E330" s="14">
        <f t="shared" si="51"/>
        <v>2468.3590425468174</v>
      </c>
      <c r="F330" s="14">
        <f t="shared" si="52"/>
        <v>1117.6589885661556</v>
      </c>
      <c r="G330" s="14">
        <f t="shared" si="54"/>
        <v>0</v>
      </c>
      <c r="H330" s="14">
        <f t="shared" si="53"/>
        <v>152582.59890882738</v>
      </c>
    </row>
    <row r="331" spans="1:8" x14ac:dyDescent="0.25">
      <c r="A331" s="4">
        <v>310</v>
      </c>
      <c r="B331" s="7">
        <f t="shared" si="55"/>
        <v>52158</v>
      </c>
      <c r="C331" s="13">
        <f t="shared" si="49"/>
        <v>3586.0180311129729</v>
      </c>
      <c r="D331" s="14">
        <f t="shared" si="50"/>
        <v>3586.0180311129729</v>
      </c>
      <c r="E331" s="14">
        <f t="shared" si="51"/>
        <v>2486.1517973118421</v>
      </c>
      <c r="F331" s="14">
        <f t="shared" si="52"/>
        <v>1099.8662338011309</v>
      </c>
      <c r="G331" s="14">
        <f t="shared" si="54"/>
        <v>0</v>
      </c>
      <c r="H331" s="14">
        <f t="shared" si="53"/>
        <v>150096.44711151553</v>
      </c>
    </row>
    <row r="332" spans="1:8" x14ac:dyDescent="0.25">
      <c r="A332" s="4">
        <v>311</v>
      </c>
      <c r="B332" s="7">
        <f t="shared" si="55"/>
        <v>52189</v>
      </c>
      <c r="C332" s="13">
        <f t="shared" si="49"/>
        <v>3586.0180311129729</v>
      </c>
      <c r="D332" s="14">
        <f t="shared" si="50"/>
        <v>3586.0180311129729</v>
      </c>
      <c r="E332" s="14">
        <f t="shared" si="51"/>
        <v>2504.0728081841316</v>
      </c>
      <c r="F332" s="14">
        <f t="shared" si="52"/>
        <v>1081.9452229288413</v>
      </c>
      <c r="G332" s="14">
        <f t="shared" si="54"/>
        <v>0</v>
      </c>
      <c r="H332" s="14">
        <f t="shared" si="53"/>
        <v>147592.37430333139</v>
      </c>
    </row>
    <row r="333" spans="1:8" x14ac:dyDescent="0.25">
      <c r="A333" s="4">
        <v>312</v>
      </c>
      <c r="B333" s="7">
        <f t="shared" si="55"/>
        <v>52219</v>
      </c>
      <c r="C333" s="13">
        <f t="shared" si="49"/>
        <v>3586.0180311129729</v>
      </c>
      <c r="D333" s="14">
        <f t="shared" si="50"/>
        <v>3586.0180311129729</v>
      </c>
      <c r="E333" s="14">
        <f t="shared" si="51"/>
        <v>2522.1229996764591</v>
      </c>
      <c r="F333" s="14">
        <f t="shared" si="52"/>
        <v>1063.8950314365138</v>
      </c>
      <c r="G333" s="14">
        <f t="shared" si="54"/>
        <v>0</v>
      </c>
      <c r="H333" s="14">
        <f t="shared" si="53"/>
        <v>145070.25130365495</v>
      </c>
    </row>
    <row r="334" spans="1:8" x14ac:dyDescent="0.25">
      <c r="A334" s="4">
        <v>313</v>
      </c>
      <c r="B334" s="7">
        <f t="shared" si="55"/>
        <v>52250</v>
      </c>
      <c r="C334" s="13">
        <f t="shared" si="49"/>
        <v>3586.0180311129725</v>
      </c>
      <c r="D334" s="14">
        <f t="shared" si="50"/>
        <v>3586.0180311129725</v>
      </c>
      <c r="E334" s="14">
        <f t="shared" si="51"/>
        <v>2540.3033029657931</v>
      </c>
      <c r="F334" s="14">
        <f t="shared" si="52"/>
        <v>1045.7147281471796</v>
      </c>
      <c r="G334" s="14">
        <f t="shared" si="54"/>
        <v>0</v>
      </c>
      <c r="H334" s="14">
        <f t="shared" si="53"/>
        <v>142529.94800068915</v>
      </c>
    </row>
    <row r="335" spans="1:8" x14ac:dyDescent="0.25">
      <c r="A335" s="4">
        <v>314</v>
      </c>
      <c r="B335" s="7">
        <f t="shared" si="55"/>
        <v>52281</v>
      </c>
      <c r="C335" s="13">
        <f t="shared" si="49"/>
        <v>3586.0180311129725</v>
      </c>
      <c r="D335" s="14">
        <f t="shared" si="50"/>
        <v>3586.0180311129725</v>
      </c>
      <c r="E335" s="14">
        <f t="shared" si="51"/>
        <v>2558.6146559413382</v>
      </c>
      <c r="F335" s="14">
        <f t="shared" si="52"/>
        <v>1027.4033751716345</v>
      </c>
      <c r="G335" s="14">
        <f t="shared" si="54"/>
        <v>0</v>
      </c>
      <c r="H335" s="14">
        <f t="shared" si="53"/>
        <v>139971.33334474781</v>
      </c>
    </row>
    <row r="336" spans="1:8" x14ac:dyDescent="0.25">
      <c r="A336" s="4">
        <v>315</v>
      </c>
      <c r="B336" s="7">
        <f t="shared" si="55"/>
        <v>52309</v>
      </c>
      <c r="C336" s="13">
        <f t="shared" si="49"/>
        <v>3586.0180311129729</v>
      </c>
      <c r="D336" s="14">
        <f t="shared" si="50"/>
        <v>3586.0180311129729</v>
      </c>
      <c r="E336" s="14">
        <f t="shared" si="51"/>
        <v>2577.058003252916</v>
      </c>
      <c r="F336" s="14">
        <f t="shared" si="52"/>
        <v>1008.960027860057</v>
      </c>
      <c r="G336" s="14">
        <f t="shared" si="54"/>
        <v>0</v>
      </c>
      <c r="H336" s="14">
        <f t="shared" si="53"/>
        <v>137394.27534149488</v>
      </c>
    </row>
    <row r="337" spans="1:8" x14ac:dyDescent="0.25">
      <c r="A337" s="4">
        <v>316</v>
      </c>
      <c r="B337" s="7">
        <f t="shared" si="55"/>
        <v>52340</v>
      </c>
      <c r="C337" s="13">
        <f t="shared" si="49"/>
        <v>3586.0180311129729</v>
      </c>
      <c r="D337" s="14">
        <f t="shared" si="50"/>
        <v>3586.0180311129729</v>
      </c>
      <c r="E337" s="14">
        <f t="shared" si="51"/>
        <v>2595.6342963596971</v>
      </c>
      <c r="F337" s="14">
        <f t="shared" si="52"/>
        <v>990.38373475327569</v>
      </c>
      <c r="G337" s="14">
        <f t="shared" si="54"/>
        <v>0</v>
      </c>
      <c r="H337" s="14">
        <f t="shared" si="53"/>
        <v>134798.64104513518</v>
      </c>
    </row>
    <row r="338" spans="1:8" x14ac:dyDescent="0.25">
      <c r="A338" s="4">
        <v>317</v>
      </c>
      <c r="B338" s="7">
        <f t="shared" si="55"/>
        <v>52370</v>
      </c>
      <c r="C338" s="13">
        <f t="shared" si="49"/>
        <v>3586.0180311129725</v>
      </c>
      <c r="D338" s="14">
        <f t="shared" si="50"/>
        <v>3586.0180311129725</v>
      </c>
      <c r="E338" s="14">
        <f t="shared" si="51"/>
        <v>2614.34449357929</v>
      </c>
      <c r="F338" s="14">
        <f t="shared" si="52"/>
        <v>971.67353753368263</v>
      </c>
      <c r="G338" s="14">
        <f t="shared" si="54"/>
        <v>0</v>
      </c>
      <c r="H338" s="14">
        <f t="shared" si="53"/>
        <v>132184.29655155589</v>
      </c>
    </row>
    <row r="339" spans="1:8" x14ac:dyDescent="0.25">
      <c r="A339" s="4">
        <v>318</v>
      </c>
      <c r="B339" s="7">
        <f t="shared" si="55"/>
        <v>52401</v>
      </c>
      <c r="C339" s="13">
        <f t="shared" si="49"/>
        <v>3586.0180311129725</v>
      </c>
      <c r="D339" s="14">
        <f t="shared" si="50"/>
        <v>3586.0180311129725</v>
      </c>
      <c r="E339" s="14">
        <f t="shared" si="51"/>
        <v>2633.1895601371739</v>
      </c>
      <c r="F339" s="14">
        <f t="shared" si="52"/>
        <v>952.82847097579861</v>
      </c>
      <c r="G339" s="14">
        <f t="shared" si="54"/>
        <v>0</v>
      </c>
      <c r="H339" s="14">
        <f t="shared" si="53"/>
        <v>129551.10699141871</v>
      </c>
    </row>
    <row r="340" spans="1:8" x14ac:dyDescent="0.25">
      <c r="A340" s="4">
        <v>319</v>
      </c>
      <c r="B340" s="7">
        <f t="shared" si="55"/>
        <v>52431</v>
      </c>
      <c r="C340" s="13">
        <f t="shared" si="49"/>
        <v>3586.0180311129725</v>
      </c>
      <c r="D340" s="14">
        <f t="shared" si="50"/>
        <v>3586.0180311129725</v>
      </c>
      <c r="E340" s="14">
        <f t="shared" si="51"/>
        <v>2652.1704682164959</v>
      </c>
      <c r="F340" s="14">
        <f t="shared" si="52"/>
        <v>933.84756289647669</v>
      </c>
      <c r="G340" s="14">
        <f t="shared" si="54"/>
        <v>0</v>
      </c>
      <c r="H340" s="14">
        <f t="shared" si="53"/>
        <v>126898.93652320221</v>
      </c>
    </row>
    <row r="341" spans="1:8" x14ac:dyDescent="0.25">
      <c r="A341" s="4">
        <v>320</v>
      </c>
      <c r="B341" s="7">
        <f t="shared" si="55"/>
        <v>52462</v>
      </c>
      <c r="C341" s="13">
        <f t="shared" ref="C341:C381" si="56">D341+G341</f>
        <v>3586.0180311129725</v>
      </c>
      <c r="D341" s="14">
        <f t="shared" ref="D341:D381" si="57">E341+F341</f>
        <v>3586.0180311129725</v>
      </c>
      <c r="E341" s="14">
        <f t="shared" ref="E341:E381" si="58">IF(ISERR(ABS(PPMT($D$6/1200,A341,$D$5,$D$4)))," ",ABS(PPMT($D$6/1200,A341,$D$5,$D$4)))</f>
        <v>2671.2881970082231</v>
      </c>
      <c r="F341" s="14">
        <f t="shared" ref="F341:F381" si="59">IF(OR(H340&lt;=0,E341=""),"",H340*$D$6*DAYS360(B340,B341)/36000)</f>
        <v>914.72983410474922</v>
      </c>
      <c r="G341" s="14">
        <f t="shared" si="54"/>
        <v>0</v>
      </c>
      <c r="H341" s="14">
        <f t="shared" ref="H341:H381" si="60">IF(E341="","",H340-E341)</f>
        <v>124227.64832619399</v>
      </c>
    </row>
    <row r="342" spans="1:8" x14ac:dyDescent="0.25">
      <c r="A342" s="4">
        <v>321</v>
      </c>
      <c r="B342" s="7">
        <f t="shared" si="55"/>
        <v>52493</v>
      </c>
      <c r="C342" s="13">
        <f t="shared" si="56"/>
        <v>3586.0180311129729</v>
      </c>
      <c r="D342" s="14">
        <f t="shared" si="57"/>
        <v>3586.0180311129729</v>
      </c>
      <c r="E342" s="14">
        <f t="shared" si="58"/>
        <v>2690.5437327616578</v>
      </c>
      <c r="F342" s="14">
        <f t="shared" si="59"/>
        <v>895.47429835131504</v>
      </c>
      <c r="G342" s="14">
        <f t="shared" si="54"/>
        <v>0</v>
      </c>
      <c r="H342" s="14">
        <f t="shared" si="60"/>
        <v>121537.10459343233</v>
      </c>
    </row>
    <row r="343" spans="1:8" x14ac:dyDescent="0.25">
      <c r="A343" s="4">
        <v>322</v>
      </c>
      <c r="B343" s="7">
        <f t="shared" si="55"/>
        <v>52523</v>
      </c>
      <c r="C343" s="13">
        <f t="shared" si="56"/>
        <v>3586.0180311129729</v>
      </c>
      <c r="D343" s="14">
        <f t="shared" si="57"/>
        <v>3586.0180311129729</v>
      </c>
      <c r="E343" s="14">
        <f t="shared" si="58"/>
        <v>2709.9380688353149</v>
      </c>
      <c r="F343" s="14">
        <f t="shared" si="59"/>
        <v>876.07996227765807</v>
      </c>
      <c r="G343" s="14">
        <f t="shared" ref="G343:G381" si="61">F$17</f>
        <v>0</v>
      </c>
      <c r="H343" s="14">
        <f t="shared" si="60"/>
        <v>118827.16652459702</v>
      </c>
    </row>
    <row r="344" spans="1:8" x14ac:dyDescent="0.25">
      <c r="A344" s="4">
        <v>323</v>
      </c>
      <c r="B344" s="7">
        <f t="shared" ref="B344:B381" si="62">IF(B343=" "," ",IF(DATE(YEAR(B343),MONTH(B343)+1,DAY(B343))&gt;$H$14," ",DATE(YEAR(B343),MONTH(B343)+1,DAY(B343))))</f>
        <v>52554</v>
      </c>
      <c r="C344" s="13">
        <f t="shared" si="56"/>
        <v>3586.0180311129729</v>
      </c>
      <c r="D344" s="14">
        <f t="shared" si="57"/>
        <v>3586.0180311129729</v>
      </c>
      <c r="E344" s="14">
        <f t="shared" si="58"/>
        <v>2729.4722057481695</v>
      </c>
      <c r="F344" s="14">
        <f t="shared" si="59"/>
        <v>856.54582536480359</v>
      </c>
      <c r="G344" s="14">
        <f t="shared" si="61"/>
        <v>0</v>
      </c>
      <c r="H344" s="14">
        <f t="shared" si="60"/>
        <v>116097.69431884885</v>
      </c>
    </row>
    <row r="345" spans="1:8" x14ac:dyDescent="0.25">
      <c r="A345" s="4">
        <v>324</v>
      </c>
      <c r="B345" s="7">
        <f t="shared" si="62"/>
        <v>52584</v>
      </c>
      <c r="C345" s="13">
        <f t="shared" si="56"/>
        <v>3586.0180311129725</v>
      </c>
      <c r="D345" s="14">
        <f t="shared" si="57"/>
        <v>3586.0180311129725</v>
      </c>
      <c r="E345" s="14">
        <f t="shared" si="58"/>
        <v>2749.1471512312705</v>
      </c>
      <c r="F345" s="14">
        <f t="shared" si="59"/>
        <v>836.87087988170219</v>
      </c>
      <c r="G345" s="14">
        <f t="shared" si="61"/>
        <v>0</v>
      </c>
      <c r="H345" s="14">
        <f t="shared" si="60"/>
        <v>113348.54716761758</v>
      </c>
    </row>
    <row r="346" spans="1:8" x14ac:dyDescent="0.25">
      <c r="A346" s="4">
        <v>325</v>
      </c>
      <c r="B346" s="7">
        <f t="shared" si="62"/>
        <v>52615</v>
      </c>
      <c r="C346" s="13">
        <f t="shared" si="56"/>
        <v>3586.0180311129725</v>
      </c>
      <c r="D346" s="14">
        <f t="shared" si="57"/>
        <v>3586.0180311129725</v>
      </c>
      <c r="E346" s="14">
        <f t="shared" si="58"/>
        <v>2768.9639202797289</v>
      </c>
      <c r="F346" s="14">
        <f t="shared" si="59"/>
        <v>817.0541108332435</v>
      </c>
      <c r="G346" s="14">
        <f t="shared" si="61"/>
        <v>0</v>
      </c>
      <c r="H346" s="14">
        <f t="shared" si="60"/>
        <v>110579.58324733785</v>
      </c>
    </row>
    <row r="347" spans="1:8" x14ac:dyDescent="0.25">
      <c r="A347" s="4">
        <v>326</v>
      </c>
      <c r="B347" s="7">
        <f t="shared" si="62"/>
        <v>52646</v>
      </c>
      <c r="C347" s="13">
        <f t="shared" si="56"/>
        <v>3586.0180311129729</v>
      </c>
      <c r="D347" s="14">
        <f t="shared" si="57"/>
        <v>3586.0180311129729</v>
      </c>
      <c r="E347" s="14">
        <f t="shared" si="58"/>
        <v>2788.9235352050791</v>
      </c>
      <c r="F347" s="14">
        <f t="shared" si="59"/>
        <v>797.09449590789382</v>
      </c>
      <c r="G347" s="14">
        <f t="shared" si="61"/>
        <v>0</v>
      </c>
      <c r="H347" s="14">
        <f t="shared" si="60"/>
        <v>107790.65971213278</v>
      </c>
    </row>
    <row r="348" spans="1:8" x14ac:dyDescent="0.25">
      <c r="A348" s="4">
        <v>327</v>
      </c>
      <c r="B348" s="7">
        <f t="shared" si="62"/>
        <v>52675</v>
      </c>
      <c r="C348" s="13">
        <f t="shared" si="56"/>
        <v>3586.0180311129729</v>
      </c>
      <c r="D348" s="14">
        <f t="shared" si="57"/>
        <v>3586.0180311129729</v>
      </c>
      <c r="E348" s="14">
        <f t="shared" si="58"/>
        <v>2809.0270256880158</v>
      </c>
      <c r="F348" s="14">
        <f t="shared" si="59"/>
        <v>776.99100542495717</v>
      </c>
      <c r="G348" s="14">
        <f t="shared" si="61"/>
        <v>0</v>
      </c>
      <c r="H348" s="14">
        <f t="shared" si="60"/>
        <v>104981.63268644476</v>
      </c>
    </row>
    <row r="349" spans="1:8" x14ac:dyDescent="0.25">
      <c r="A349" s="4">
        <v>328</v>
      </c>
      <c r="B349" s="7">
        <f t="shared" si="62"/>
        <v>52706</v>
      </c>
      <c r="C349" s="13">
        <f t="shared" si="56"/>
        <v>3586.0180311129729</v>
      </c>
      <c r="D349" s="14">
        <f t="shared" si="57"/>
        <v>3586.0180311129729</v>
      </c>
      <c r="E349" s="14">
        <f t="shared" si="58"/>
        <v>2829.2754288315168</v>
      </c>
      <c r="F349" s="14">
        <f t="shared" si="59"/>
        <v>756.74260228145613</v>
      </c>
      <c r="G349" s="14">
        <f t="shared" si="61"/>
        <v>0</v>
      </c>
      <c r="H349" s="14">
        <f t="shared" si="60"/>
        <v>102152.35725761324</v>
      </c>
    </row>
    <row r="350" spans="1:8" x14ac:dyDescent="0.25">
      <c r="A350" s="4">
        <v>329</v>
      </c>
      <c r="B350" s="7">
        <f t="shared" si="62"/>
        <v>52736</v>
      </c>
      <c r="C350" s="13">
        <f t="shared" si="56"/>
        <v>3586.0180311129725</v>
      </c>
      <c r="D350" s="14">
        <f t="shared" si="57"/>
        <v>3586.0180311129725</v>
      </c>
      <c r="E350" s="14">
        <f t="shared" si="58"/>
        <v>2849.6697892143438</v>
      </c>
      <c r="F350" s="14">
        <f t="shared" si="59"/>
        <v>736.34824189862888</v>
      </c>
      <c r="G350" s="14">
        <f t="shared" si="61"/>
        <v>0</v>
      </c>
      <c r="H350" s="14">
        <f t="shared" si="60"/>
        <v>99302.687468398901</v>
      </c>
    </row>
    <row r="351" spans="1:8" x14ac:dyDescent="0.25">
      <c r="A351" s="4">
        <v>330</v>
      </c>
      <c r="B351" s="7">
        <f t="shared" si="62"/>
        <v>52767</v>
      </c>
      <c r="C351" s="13">
        <f t="shared" si="56"/>
        <v>3586.0180311129725</v>
      </c>
      <c r="D351" s="14">
        <f t="shared" si="57"/>
        <v>3586.0180311129725</v>
      </c>
      <c r="E351" s="14">
        <f t="shared" si="58"/>
        <v>2870.2111589449305</v>
      </c>
      <c r="F351" s="14">
        <f t="shared" si="59"/>
        <v>715.8068721680421</v>
      </c>
      <c r="G351" s="14">
        <f t="shared" si="61"/>
        <v>0</v>
      </c>
      <c r="H351" s="14">
        <f t="shared" si="60"/>
        <v>96432.476309453967</v>
      </c>
    </row>
    <row r="352" spans="1:8" x14ac:dyDescent="0.25">
      <c r="A352" s="4">
        <v>331</v>
      </c>
      <c r="B352" s="7">
        <f t="shared" si="62"/>
        <v>52797</v>
      </c>
      <c r="C352" s="13">
        <f t="shared" si="56"/>
        <v>3586.0180311129725</v>
      </c>
      <c r="D352" s="14">
        <f t="shared" si="57"/>
        <v>3586.0180311129725</v>
      </c>
      <c r="E352" s="14">
        <f t="shared" si="58"/>
        <v>2890.9005977156585</v>
      </c>
      <c r="F352" s="14">
        <f t="shared" si="59"/>
        <v>695.11743339731413</v>
      </c>
      <c r="G352" s="14">
        <f t="shared" si="61"/>
        <v>0</v>
      </c>
      <c r="H352" s="14">
        <f t="shared" si="60"/>
        <v>93541.575711738304</v>
      </c>
    </row>
    <row r="353" spans="1:8" x14ac:dyDescent="0.25">
      <c r="A353" s="4">
        <v>332</v>
      </c>
      <c r="B353" s="7">
        <f t="shared" si="62"/>
        <v>52828</v>
      </c>
      <c r="C353" s="13">
        <f t="shared" si="56"/>
        <v>3586.018031112972</v>
      </c>
      <c r="D353" s="14">
        <f t="shared" si="57"/>
        <v>3586.018031112972</v>
      </c>
      <c r="E353" s="14">
        <f t="shared" si="58"/>
        <v>2911.7391728575253</v>
      </c>
      <c r="F353" s="14">
        <f t="shared" si="59"/>
        <v>674.27885825544683</v>
      </c>
      <c r="G353" s="14">
        <f t="shared" si="61"/>
        <v>0</v>
      </c>
      <c r="H353" s="14">
        <f t="shared" si="60"/>
        <v>90629.836538880772</v>
      </c>
    </row>
    <row r="354" spans="1:8" x14ac:dyDescent="0.25">
      <c r="A354" s="4">
        <v>333</v>
      </c>
      <c r="B354" s="7">
        <f t="shared" si="62"/>
        <v>52859</v>
      </c>
      <c r="C354" s="13">
        <f t="shared" si="56"/>
        <v>3586.0180311129725</v>
      </c>
      <c r="D354" s="14">
        <f t="shared" si="57"/>
        <v>3586.0180311129725</v>
      </c>
      <c r="E354" s="14">
        <f t="shared" si="58"/>
        <v>2932.7279593952071</v>
      </c>
      <c r="F354" s="14">
        <f t="shared" si="59"/>
        <v>653.29007171776561</v>
      </c>
      <c r="G354" s="14">
        <f t="shared" si="61"/>
        <v>0</v>
      </c>
      <c r="H354" s="14">
        <f t="shared" si="60"/>
        <v>87697.108579485561</v>
      </c>
    </row>
    <row r="355" spans="1:8" x14ac:dyDescent="0.25">
      <c r="A355" s="4">
        <v>334</v>
      </c>
      <c r="B355" s="7">
        <f t="shared" si="62"/>
        <v>52889</v>
      </c>
      <c r="C355" s="13">
        <f t="shared" si="56"/>
        <v>3586.0180311129725</v>
      </c>
      <c r="D355" s="14">
        <f t="shared" si="57"/>
        <v>3586.0180311129725</v>
      </c>
      <c r="E355" s="14">
        <f t="shared" si="58"/>
        <v>2953.868040102514</v>
      </c>
      <c r="F355" s="14">
        <f t="shared" si="59"/>
        <v>632.14999101045839</v>
      </c>
      <c r="G355" s="14">
        <f t="shared" si="61"/>
        <v>0</v>
      </c>
      <c r="H355" s="14">
        <f t="shared" si="60"/>
        <v>84743.240539383041</v>
      </c>
    </row>
    <row r="356" spans="1:8" x14ac:dyDescent="0.25">
      <c r="A356" s="4">
        <v>335</v>
      </c>
      <c r="B356" s="7">
        <f t="shared" si="62"/>
        <v>52920</v>
      </c>
      <c r="C356" s="13">
        <f t="shared" si="56"/>
        <v>3586.018031112972</v>
      </c>
      <c r="D356" s="14">
        <f t="shared" si="57"/>
        <v>3586.018031112972</v>
      </c>
      <c r="E356" s="14">
        <f t="shared" si="58"/>
        <v>2975.1605055582527</v>
      </c>
      <c r="F356" s="14">
        <f t="shared" si="59"/>
        <v>610.85752555471936</v>
      </c>
      <c r="G356" s="14">
        <f t="shared" si="61"/>
        <v>0</v>
      </c>
      <c r="H356" s="14">
        <f t="shared" si="60"/>
        <v>81768.080033824794</v>
      </c>
    </row>
    <row r="357" spans="1:8" x14ac:dyDescent="0.25">
      <c r="A357" s="4">
        <v>336</v>
      </c>
      <c r="B357" s="7">
        <f t="shared" si="62"/>
        <v>52950</v>
      </c>
      <c r="C357" s="13">
        <f t="shared" si="56"/>
        <v>3586.0180311129725</v>
      </c>
      <c r="D357" s="14">
        <f t="shared" si="57"/>
        <v>3586.0180311129725</v>
      </c>
      <c r="E357" s="14">
        <f t="shared" si="58"/>
        <v>2996.6064542024856</v>
      </c>
      <c r="F357" s="14">
        <f t="shared" si="59"/>
        <v>589.41157691048704</v>
      </c>
      <c r="G357" s="14">
        <f t="shared" si="61"/>
        <v>0</v>
      </c>
      <c r="H357" s="14">
        <f t="shared" si="60"/>
        <v>78771.47357962231</v>
      </c>
    </row>
    <row r="358" spans="1:8" x14ac:dyDescent="0.25">
      <c r="A358" s="4">
        <v>337</v>
      </c>
      <c r="B358" s="7">
        <f t="shared" si="62"/>
        <v>52981</v>
      </c>
      <c r="C358" s="13">
        <f t="shared" si="56"/>
        <v>3586.0180311129729</v>
      </c>
      <c r="D358" s="14">
        <f t="shared" si="57"/>
        <v>3586.0180311129729</v>
      </c>
      <c r="E358" s="14">
        <f t="shared" si="58"/>
        <v>3018.2069923931954</v>
      </c>
      <c r="F358" s="14">
        <f t="shared" si="59"/>
        <v>567.81103871977757</v>
      </c>
      <c r="G358" s="14">
        <f t="shared" si="61"/>
        <v>0</v>
      </c>
      <c r="H358" s="14">
        <f t="shared" si="60"/>
        <v>75753.266587229111</v>
      </c>
    </row>
    <row r="359" spans="1:8" x14ac:dyDescent="0.25">
      <c r="A359" s="4">
        <v>338</v>
      </c>
      <c r="B359" s="7">
        <f t="shared" si="62"/>
        <v>53012</v>
      </c>
      <c r="C359" s="13">
        <f t="shared" si="56"/>
        <v>3586.0180311129725</v>
      </c>
      <c r="D359" s="14">
        <f t="shared" si="57"/>
        <v>3586.0180311129725</v>
      </c>
      <c r="E359" s="14">
        <f t="shared" si="58"/>
        <v>3039.9632344633628</v>
      </c>
      <c r="F359" s="14">
        <f t="shared" si="59"/>
        <v>546.05479664960978</v>
      </c>
      <c r="G359" s="14">
        <f t="shared" si="61"/>
        <v>0</v>
      </c>
      <c r="H359" s="14">
        <f t="shared" si="60"/>
        <v>72713.303352765754</v>
      </c>
    </row>
    <row r="360" spans="1:8" x14ac:dyDescent="0.25">
      <c r="A360" s="4">
        <v>339</v>
      </c>
      <c r="B360" s="7">
        <f t="shared" si="62"/>
        <v>53040</v>
      </c>
      <c r="C360" s="13">
        <f t="shared" si="56"/>
        <v>3586.0180311129729</v>
      </c>
      <c r="D360" s="14">
        <f t="shared" si="57"/>
        <v>3586.0180311129729</v>
      </c>
      <c r="E360" s="14">
        <f t="shared" si="58"/>
        <v>3061.876302778453</v>
      </c>
      <c r="F360" s="14">
        <f t="shared" si="59"/>
        <v>524.14172833451983</v>
      </c>
      <c r="G360" s="14">
        <f t="shared" si="61"/>
        <v>0</v>
      </c>
      <c r="H360" s="14">
        <f t="shared" si="60"/>
        <v>69651.427049987295</v>
      </c>
    </row>
    <row r="361" spans="1:8" x14ac:dyDescent="0.25">
      <c r="A361" s="4">
        <v>340</v>
      </c>
      <c r="B361" s="7">
        <f t="shared" si="62"/>
        <v>53071</v>
      </c>
      <c r="C361" s="13">
        <f t="shared" si="56"/>
        <v>3586.0180311129725</v>
      </c>
      <c r="D361" s="14">
        <f t="shared" si="57"/>
        <v>3586.0180311129725</v>
      </c>
      <c r="E361" s="14">
        <f t="shared" si="58"/>
        <v>3083.9473277943139</v>
      </c>
      <c r="F361" s="14">
        <f t="shared" si="59"/>
        <v>502.07070331865839</v>
      </c>
      <c r="G361" s="14">
        <f t="shared" si="61"/>
        <v>0</v>
      </c>
      <c r="H361" s="14">
        <f t="shared" si="60"/>
        <v>66567.479722192977</v>
      </c>
    </row>
    <row r="362" spans="1:8" x14ac:dyDescent="0.25">
      <c r="A362" s="4">
        <v>341</v>
      </c>
      <c r="B362" s="7">
        <f t="shared" si="62"/>
        <v>53101</v>
      </c>
      <c r="C362" s="13">
        <f t="shared" si="56"/>
        <v>3586.0180311129725</v>
      </c>
      <c r="D362" s="14">
        <f t="shared" si="57"/>
        <v>3586.0180311129725</v>
      </c>
      <c r="E362" s="14">
        <f t="shared" si="58"/>
        <v>3106.177448115498</v>
      </c>
      <c r="F362" s="14">
        <f t="shared" si="59"/>
        <v>479.84058299747443</v>
      </c>
      <c r="G362" s="14">
        <f t="shared" si="61"/>
        <v>0</v>
      </c>
      <c r="H362" s="14">
        <f t="shared" si="60"/>
        <v>63461.302274077476</v>
      </c>
    </row>
    <row r="363" spans="1:8" x14ac:dyDescent="0.25">
      <c r="A363" s="4">
        <v>342</v>
      </c>
      <c r="B363" s="7">
        <f t="shared" si="62"/>
        <v>53132</v>
      </c>
      <c r="C363" s="13">
        <f t="shared" si="56"/>
        <v>3586.0180311129725</v>
      </c>
      <c r="D363" s="14">
        <f t="shared" si="57"/>
        <v>3586.0180311129725</v>
      </c>
      <c r="E363" s="14">
        <f t="shared" si="58"/>
        <v>3128.5678105539973</v>
      </c>
      <c r="F363" s="14">
        <f t="shared" si="59"/>
        <v>457.4502205589751</v>
      </c>
      <c r="G363" s="14">
        <f t="shared" si="61"/>
        <v>0</v>
      </c>
      <c r="H363" s="14">
        <f t="shared" si="60"/>
        <v>60332.734463523477</v>
      </c>
    </row>
    <row r="364" spans="1:8" x14ac:dyDescent="0.25">
      <c r="A364" s="4">
        <v>343</v>
      </c>
      <c r="B364" s="7">
        <f t="shared" si="62"/>
        <v>53162</v>
      </c>
      <c r="C364" s="13">
        <f t="shared" si="56"/>
        <v>3586.0180311129725</v>
      </c>
      <c r="D364" s="14">
        <f t="shared" si="57"/>
        <v>3586.0180311129725</v>
      </c>
      <c r="E364" s="14">
        <f t="shared" si="58"/>
        <v>3151.1195701884076</v>
      </c>
      <c r="F364" s="14">
        <f t="shared" si="59"/>
        <v>434.89846092456514</v>
      </c>
      <c r="G364" s="14">
        <f t="shared" si="61"/>
        <v>0</v>
      </c>
      <c r="H364" s="14">
        <f t="shared" si="60"/>
        <v>57181.614893335071</v>
      </c>
    </row>
    <row r="365" spans="1:8" x14ac:dyDescent="0.25">
      <c r="A365" s="4">
        <v>344</v>
      </c>
      <c r="B365" s="7">
        <f t="shared" si="62"/>
        <v>53193</v>
      </c>
      <c r="C365" s="13">
        <f t="shared" si="56"/>
        <v>3586.0180311129729</v>
      </c>
      <c r="D365" s="14">
        <f t="shared" si="57"/>
        <v>3586.0180311129729</v>
      </c>
      <c r="E365" s="14">
        <f t="shared" si="58"/>
        <v>3173.8338904235161</v>
      </c>
      <c r="F365" s="14">
        <f t="shared" si="59"/>
        <v>412.18414068945697</v>
      </c>
      <c r="G365" s="14">
        <f t="shared" si="61"/>
        <v>0</v>
      </c>
      <c r="H365" s="14">
        <f t="shared" si="60"/>
        <v>54007.781002911557</v>
      </c>
    </row>
    <row r="366" spans="1:8" x14ac:dyDescent="0.25">
      <c r="A366" s="4">
        <v>345</v>
      </c>
      <c r="B366" s="7">
        <f t="shared" si="62"/>
        <v>53224</v>
      </c>
      <c r="C366" s="13">
        <f t="shared" si="56"/>
        <v>3586.0180311129725</v>
      </c>
      <c r="D366" s="14">
        <f t="shared" si="57"/>
        <v>3586.0180311129725</v>
      </c>
      <c r="E366" s="14">
        <f t="shared" si="58"/>
        <v>3196.7119430503185</v>
      </c>
      <c r="F366" s="14">
        <f t="shared" si="59"/>
        <v>389.30608806265417</v>
      </c>
      <c r="G366" s="14">
        <f t="shared" si="61"/>
        <v>0</v>
      </c>
      <c r="H366" s="14">
        <f t="shared" si="60"/>
        <v>50811.069059861242</v>
      </c>
    </row>
    <row r="367" spans="1:8" x14ac:dyDescent="0.25">
      <c r="A367" s="4">
        <v>346</v>
      </c>
      <c r="B367" s="7">
        <f t="shared" si="62"/>
        <v>53254</v>
      </c>
      <c r="C367" s="13">
        <f t="shared" si="56"/>
        <v>3586.0180311129725</v>
      </c>
      <c r="D367" s="14">
        <f t="shared" si="57"/>
        <v>3586.0180311129725</v>
      </c>
      <c r="E367" s="14">
        <f t="shared" si="58"/>
        <v>3219.7549083064728</v>
      </c>
      <c r="F367" s="14">
        <f t="shared" si="59"/>
        <v>366.26312280649984</v>
      </c>
      <c r="G367" s="14">
        <f t="shared" si="61"/>
        <v>0</v>
      </c>
      <c r="H367" s="14">
        <f t="shared" si="60"/>
        <v>47591.314151554769</v>
      </c>
    </row>
    <row r="368" spans="1:8" x14ac:dyDescent="0.25">
      <c r="A368" s="4">
        <v>347</v>
      </c>
      <c r="B368" s="7">
        <f t="shared" si="62"/>
        <v>53285</v>
      </c>
      <c r="C368" s="13">
        <f t="shared" si="56"/>
        <v>3586.0180311129729</v>
      </c>
      <c r="D368" s="14">
        <f t="shared" si="57"/>
        <v>3586.0180311129729</v>
      </c>
      <c r="E368" s="14">
        <f t="shared" si="58"/>
        <v>3242.9639749371822</v>
      </c>
      <c r="F368" s="14">
        <f t="shared" si="59"/>
        <v>343.05405617579066</v>
      </c>
      <c r="G368" s="14">
        <f t="shared" si="61"/>
        <v>0</v>
      </c>
      <c r="H368" s="14">
        <f t="shared" si="60"/>
        <v>44348.350176617583</v>
      </c>
    </row>
    <row r="369" spans="1:8" x14ac:dyDescent="0.25">
      <c r="A369" s="4">
        <v>348</v>
      </c>
      <c r="B369" s="7">
        <f t="shared" si="62"/>
        <v>53315</v>
      </c>
      <c r="C369" s="13">
        <f t="shared" si="56"/>
        <v>3586.0180311129725</v>
      </c>
      <c r="D369" s="14">
        <f t="shared" si="57"/>
        <v>3586.0180311129725</v>
      </c>
      <c r="E369" s="14">
        <f t="shared" si="58"/>
        <v>3266.3403402565209</v>
      </c>
      <c r="F369" s="14">
        <f t="shared" si="59"/>
        <v>319.67769085645176</v>
      </c>
      <c r="G369" s="14">
        <f t="shared" si="61"/>
        <v>0</v>
      </c>
      <c r="H369" s="14">
        <f t="shared" si="60"/>
        <v>41082.00983636106</v>
      </c>
    </row>
    <row r="370" spans="1:8" x14ac:dyDescent="0.25">
      <c r="A370" s="4">
        <v>349</v>
      </c>
      <c r="B370" s="7">
        <f t="shared" si="62"/>
        <v>53346</v>
      </c>
      <c r="C370" s="13">
        <f t="shared" si="56"/>
        <v>3586.0180311129725</v>
      </c>
      <c r="D370" s="14">
        <f t="shared" si="57"/>
        <v>3586.0180311129725</v>
      </c>
      <c r="E370" s="14">
        <f t="shared" si="58"/>
        <v>3289.8852102092033</v>
      </c>
      <c r="F370" s="14">
        <f t="shared" si="59"/>
        <v>296.13282090376936</v>
      </c>
      <c r="G370" s="14">
        <f t="shared" si="61"/>
        <v>0</v>
      </c>
      <c r="H370" s="14">
        <f t="shared" si="60"/>
        <v>37792.124626151854</v>
      </c>
    </row>
    <row r="371" spans="1:8" x14ac:dyDescent="0.25">
      <c r="A371" s="4">
        <v>350</v>
      </c>
      <c r="B371" s="7">
        <f t="shared" si="62"/>
        <v>53377</v>
      </c>
      <c r="C371" s="13">
        <f t="shared" si="56"/>
        <v>3586.0180311129725</v>
      </c>
      <c r="D371" s="14">
        <f t="shared" si="57"/>
        <v>3586.0180311129725</v>
      </c>
      <c r="E371" s="14">
        <f t="shared" si="58"/>
        <v>3313.5997994327945</v>
      </c>
      <c r="F371" s="14">
        <f t="shared" si="59"/>
        <v>272.41823168017794</v>
      </c>
      <c r="G371" s="14">
        <f t="shared" si="61"/>
        <v>0</v>
      </c>
      <c r="H371" s="14">
        <f t="shared" si="60"/>
        <v>34478.524826719062</v>
      </c>
    </row>
    <row r="372" spans="1:8" x14ac:dyDescent="0.25">
      <c r="A372" s="4">
        <v>351</v>
      </c>
      <c r="B372" s="7">
        <f t="shared" si="62"/>
        <v>53405</v>
      </c>
      <c r="C372" s="13">
        <f t="shared" si="56"/>
        <v>3586.0180311129725</v>
      </c>
      <c r="D372" s="14">
        <f t="shared" si="57"/>
        <v>3586.0180311129725</v>
      </c>
      <c r="E372" s="14">
        <f t="shared" si="58"/>
        <v>3337.4853313203726</v>
      </c>
      <c r="F372" s="14">
        <f t="shared" si="59"/>
        <v>248.53269979259991</v>
      </c>
      <c r="G372" s="14">
        <f t="shared" si="61"/>
        <v>0</v>
      </c>
      <c r="H372" s="14">
        <f t="shared" si="60"/>
        <v>31141.039495398691</v>
      </c>
    </row>
    <row r="373" spans="1:8" x14ac:dyDescent="0.25">
      <c r="A373" s="4">
        <v>352</v>
      </c>
      <c r="B373" s="7">
        <f t="shared" si="62"/>
        <v>53436</v>
      </c>
      <c r="C373" s="13">
        <f t="shared" si="56"/>
        <v>3586.0180311129725</v>
      </c>
      <c r="D373" s="14">
        <f t="shared" si="57"/>
        <v>3586.0180311129725</v>
      </c>
      <c r="E373" s="14">
        <f t="shared" si="58"/>
        <v>3361.5430380836401</v>
      </c>
      <c r="F373" s="14">
        <f t="shared" si="59"/>
        <v>224.47499302933227</v>
      </c>
      <c r="G373" s="14">
        <f t="shared" si="61"/>
        <v>0</v>
      </c>
      <c r="H373" s="14">
        <f t="shared" si="60"/>
        <v>27779.49645731505</v>
      </c>
    </row>
    <row r="374" spans="1:8" x14ac:dyDescent="0.25">
      <c r="A374" s="4">
        <v>353</v>
      </c>
      <c r="B374" s="7">
        <f t="shared" si="62"/>
        <v>53466</v>
      </c>
      <c r="C374" s="13">
        <f t="shared" si="56"/>
        <v>3586.0180311129725</v>
      </c>
      <c r="D374" s="14">
        <f t="shared" si="57"/>
        <v>3586.0180311129725</v>
      </c>
      <c r="E374" s="14">
        <f t="shared" si="58"/>
        <v>3385.7741608164933</v>
      </c>
      <c r="F374" s="14">
        <f t="shared" si="59"/>
        <v>200.24387029647934</v>
      </c>
      <c r="G374" s="14">
        <f t="shared" si="61"/>
        <v>0</v>
      </c>
      <c r="H374" s="14">
        <f t="shared" si="60"/>
        <v>24393.722296498556</v>
      </c>
    </row>
    <row r="375" spans="1:8" x14ac:dyDescent="0.25">
      <c r="A375" s="4">
        <v>354</v>
      </c>
      <c r="B375" s="7">
        <f t="shared" si="62"/>
        <v>53497</v>
      </c>
      <c r="C375" s="13">
        <f t="shared" si="56"/>
        <v>3586.0180311129729</v>
      </c>
      <c r="D375" s="14">
        <f t="shared" si="57"/>
        <v>3586.0180311129729</v>
      </c>
      <c r="E375" s="14">
        <f t="shared" si="58"/>
        <v>3410.1799495590458</v>
      </c>
      <c r="F375" s="14">
        <f t="shared" si="59"/>
        <v>175.83808155392708</v>
      </c>
      <c r="G375" s="14">
        <f t="shared" si="61"/>
        <v>0</v>
      </c>
      <c r="H375" s="14">
        <f t="shared" si="60"/>
        <v>20983.54234693951</v>
      </c>
    </row>
    <row r="376" spans="1:8" x14ac:dyDescent="0.25">
      <c r="A376" s="4">
        <v>355</v>
      </c>
      <c r="B376" s="7">
        <f t="shared" si="62"/>
        <v>53527</v>
      </c>
      <c r="C376" s="13">
        <f t="shared" si="56"/>
        <v>3586.0180311129725</v>
      </c>
      <c r="D376" s="14">
        <f t="shared" si="57"/>
        <v>3586.0180311129725</v>
      </c>
      <c r="E376" s="14">
        <f t="shared" si="58"/>
        <v>3434.7616633621169</v>
      </c>
      <c r="F376" s="14">
        <f t="shared" si="59"/>
        <v>151.25636775085565</v>
      </c>
      <c r="G376" s="14">
        <f t="shared" si="61"/>
        <v>0</v>
      </c>
      <c r="H376" s="14">
        <f t="shared" si="60"/>
        <v>17548.780683577392</v>
      </c>
    </row>
    <row r="377" spans="1:8" x14ac:dyDescent="0.25">
      <c r="A377" s="4">
        <v>356</v>
      </c>
      <c r="B377" s="7">
        <f t="shared" si="62"/>
        <v>53558</v>
      </c>
      <c r="C377" s="13">
        <f t="shared" si="56"/>
        <v>3586.0180311129725</v>
      </c>
      <c r="D377" s="14">
        <f t="shared" si="57"/>
        <v>3586.0180311129725</v>
      </c>
      <c r="E377" s="14">
        <f t="shared" si="58"/>
        <v>3459.5205703521856</v>
      </c>
      <c r="F377" s="14">
        <f t="shared" si="59"/>
        <v>126.49746076078705</v>
      </c>
      <c r="G377" s="14">
        <f t="shared" si="61"/>
        <v>0</v>
      </c>
      <c r="H377" s="14">
        <f t="shared" si="60"/>
        <v>14089.260113225206</v>
      </c>
    </row>
    <row r="378" spans="1:8" x14ac:dyDescent="0.25">
      <c r="A378" s="4">
        <v>357</v>
      </c>
      <c r="B378" s="7">
        <f t="shared" si="62"/>
        <v>53589</v>
      </c>
      <c r="C378" s="13">
        <f t="shared" si="56"/>
        <v>3586.0180311129729</v>
      </c>
      <c r="D378" s="14">
        <f t="shared" si="57"/>
        <v>3586.0180311129729</v>
      </c>
      <c r="E378" s="14">
        <f t="shared" si="58"/>
        <v>3484.4579477968077</v>
      </c>
      <c r="F378" s="14">
        <f t="shared" si="59"/>
        <v>101.56008331616502</v>
      </c>
      <c r="G378" s="14">
        <f t="shared" si="61"/>
        <v>0</v>
      </c>
      <c r="H378" s="14">
        <f t="shared" si="60"/>
        <v>10604.802165428398</v>
      </c>
    </row>
    <row r="379" spans="1:8" x14ac:dyDescent="0.25">
      <c r="A379" s="4">
        <v>358</v>
      </c>
      <c r="B379" s="7">
        <f t="shared" si="62"/>
        <v>53619</v>
      </c>
      <c r="C379" s="13">
        <f t="shared" si="56"/>
        <v>3586.0180311129725</v>
      </c>
      <c r="D379" s="14">
        <f t="shared" si="57"/>
        <v>3586.0180311129725</v>
      </c>
      <c r="E379" s="14">
        <f t="shared" si="58"/>
        <v>3509.5750821705096</v>
      </c>
      <c r="F379" s="14">
        <f t="shared" si="59"/>
        <v>76.442948942463048</v>
      </c>
      <c r="G379" s="14">
        <f t="shared" si="61"/>
        <v>0</v>
      </c>
      <c r="H379" s="14">
        <f t="shared" si="60"/>
        <v>7095.2270832578888</v>
      </c>
    </row>
    <row r="380" spans="1:8" x14ac:dyDescent="0.25">
      <c r="A380" s="4">
        <v>359</v>
      </c>
      <c r="B380" s="7">
        <f t="shared" si="62"/>
        <v>53650</v>
      </c>
      <c r="C380" s="13">
        <f t="shared" si="56"/>
        <v>3586.0180311129729</v>
      </c>
      <c r="D380" s="14">
        <f t="shared" si="57"/>
        <v>3586.0180311129729</v>
      </c>
      <c r="E380" s="14">
        <f t="shared" si="58"/>
        <v>3534.8732692211556</v>
      </c>
      <c r="F380" s="14">
        <f t="shared" si="59"/>
        <v>51.144761891817282</v>
      </c>
      <c r="G380" s="14">
        <f t="shared" si="61"/>
        <v>0</v>
      </c>
      <c r="H380" s="14">
        <f t="shared" si="60"/>
        <v>3560.3538140367332</v>
      </c>
    </row>
    <row r="381" spans="1:8" x14ac:dyDescent="0.25">
      <c r="A381" s="4">
        <v>360</v>
      </c>
      <c r="B381" s="7">
        <f t="shared" si="62"/>
        <v>53680</v>
      </c>
      <c r="C381" s="13">
        <f t="shared" si="56"/>
        <v>3586.0180311129729</v>
      </c>
      <c r="D381" s="14">
        <f t="shared" si="57"/>
        <v>3586.0180311129729</v>
      </c>
      <c r="E381" s="14">
        <f t="shared" si="58"/>
        <v>3560.3538140367914</v>
      </c>
      <c r="F381" s="14">
        <f t="shared" si="59"/>
        <v>25.664217076181451</v>
      </c>
      <c r="G381" s="14">
        <f t="shared" si="61"/>
        <v>0</v>
      </c>
      <c r="H381" s="14">
        <f t="shared" si="60"/>
        <v>-5.8207660913467407E-11</v>
      </c>
    </row>
    <row r="382" spans="1:8" x14ac:dyDescent="0.25">
      <c r="A382" s="4"/>
      <c r="B382" s="7"/>
      <c r="C382" s="13"/>
      <c r="D382" s="14"/>
      <c r="E382" s="14"/>
      <c r="F382" s="14"/>
      <c r="G382" s="14"/>
      <c r="H382" s="14"/>
    </row>
    <row r="383" spans="1:8" x14ac:dyDescent="0.25">
      <c r="A383" s="4"/>
      <c r="B383" s="7"/>
      <c r="C383" s="13"/>
      <c r="D383" s="14"/>
      <c r="E383" s="14"/>
      <c r="F383" s="14"/>
      <c r="G383" s="14"/>
      <c r="H383" s="14"/>
    </row>
    <row r="384" spans="1:8" x14ac:dyDescent="0.25">
      <c r="A384" s="4"/>
      <c r="B384" s="7"/>
      <c r="C384" s="13"/>
      <c r="D384" s="14"/>
      <c r="E384" s="14"/>
      <c r="F384" s="14"/>
      <c r="G384" s="14"/>
      <c r="H384" s="14"/>
    </row>
    <row r="385" spans="1:8" x14ac:dyDescent="0.25">
      <c r="A385" s="4"/>
      <c r="B385" s="7"/>
      <c r="C385" s="13"/>
      <c r="D385" s="14"/>
      <c r="E385" s="14"/>
      <c r="F385" s="14"/>
      <c r="G385" s="14"/>
      <c r="H385" s="14"/>
    </row>
    <row r="386" spans="1:8" x14ac:dyDescent="0.25">
      <c r="A386" s="4"/>
      <c r="B386" s="7"/>
      <c r="C386" s="13"/>
      <c r="D386" s="14"/>
      <c r="E386" s="14"/>
      <c r="F386" s="14"/>
      <c r="G386" s="14"/>
      <c r="H386" s="14"/>
    </row>
    <row r="387" spans="1:8" x14ac:dyDescent="0.25">
      <c r="A387" s="4"/>
      <c r="B387" s="7"/>
      <c r="C387" s="13"/>
      <c r="D387" s="14"/>
      <c r="E387" s="14"/>
      <c r="F387" s="14"/>
      <c r="G387" s="14"/>
      <c r="H387" s="14"/>
    </row>
    <row r="388" spans="1:8" x14ac:dyDescent="0.25">
      <c r="A388" s="4"/>
      <c r="B388" s="7"/>
      <c r="C388" s="13"/>
      <c r="D388" s="14"/>
      <c r="E388" s="14"/>
      <c r="F388" s="14"/>
      <c r="G388" s="14"/>
      <c r="H388" s="14"/>
    </row>
    <row r="389" spans="1:8" x14ac:dyDescent="0.25">
      <c r="A389" s="4"/>
      <c r="B389" s="7"/>
      <c r="C389" s="13"/>
      <c r="D389" s="14"/>
      <c r="E389" s="14"/>
      <c r="F389" s="14"/>
      <c r="G389" s="14"/>
      <c r="H389" s="14"/>
    </row>
    <row r="390" spans="1:8" x14ac:dyDescent="0.25">
      <c r="A390" s="4"/>
      <c r="B390" s="7"/>
      <c r="C390" s="13"/>
      <c r="D390" s="14"/>
      <c r="E390" s="14"/>
      <c r="F390" s="14"/>
      <c r="G390" s="14"/>
      <c r="H390" s="14"/>
    </row>
    <row r="391" spans="1:8" x14ac:dyDescent="0.25">
      <c r="A391" s="4"/>
      <c r="B391" s="7"/>
      <c r="C391" s="13"/>
      <c r="D391" s="14"/>
      <c r="E391" s="14"/>
      <c r="F391" s="14"/>
      <c r="G391" s="14"/>
      <c r="H391" s="14"/>
    </row>
    <row r="392" spans="1:8" x14ac:dyDescent="0.25">
      <c r="A392" s="4"/>
      <c r="B392" s="7"/>
      <c r="C392" s="13"/>
      <c r="D392" s="14"/>
      <c r="E392" s="14"/>
      <c r="F392" s="14"/>
      <c r="G392" s="14"/>
      <c r="H392" s="14"/>
    </row>
    <row r="393" spans="1:8" x14ac:dyDescent="0.25">
      <c r="A393" s="4"/>
      <c r="B393" s="7"/>
      <c r="C393" s="13"/>
      <c r="D393" s="14"/>
      <c r="E393" s="14"/>
      <c r="F393" s="14"/>
      <c r="G393" s="14"/>
      <c r="H393" s="14"/>
    </row>
    <row r="394" spans="1:8" x14ac:dyDescent="0.25">
      <c r="A394" s="4"/>
      <c r="B394" s="7"/>
      <c r="C394" s="13"/>
      <c r="D394" s="14"/>
      <c r="E394" s="14"/>
      <c r="F394" s="14"/>
      <c r="G394" s="14"/>
      <c r="H394" s="14"/>
    </row>
    <row r="395" spans="1:8" x14ac:dyDescent="0.25">
      <c r="A395" s="4"/>
      <c r="B395" s="7"/>
      <c r="C395" s="13"/>
      <c r="D395" s="14"/>
      <c r="E395" s="14"/>
      <c r="F395" s="14"/>
      <c r="G395" s="14"/>
      <c r="H395" s="14"/>
    </row>
    <row r="396" spans="1:8" x14ac:dyDescent="0.25">
      <c r="A396" s="4"/>
      <c r="B396" s="7"/>
      <c r="C396" s="13"/>
      <c r="D396" s="14"/>
      <c r="E396" s="14"/>
      <c r="F396" s="14"/>
      <c r="G396" s="14"/>
      <c r="H396" s="14"/>
    </row>
    <row r="397" spans="1:8" x14ac:dyDescent="0.25">
      <c r="A397" s="4"/>
      <c r="B397" s="7"/>
      <c r="C397" s="13"/>
      <c r="D397" s="14"/>
      <c r="E397" s="14"/>
      <c r="F397" s="14"/>
      <c r="G397" s="14"/>
      <c r="H397" s="14"/>
    </row>
    <row r="398" spans="1:8" x14ac:dyDescent="0.25">
      <c r="A398" s="4"/>
      <c r="B398" s="7"/>
      <c r="C398" s="13"/>
      <c r="D398" s="14"/>
      <c r="E398" s="14"/>
      <c r="F398" s="14"/>
      <c r="G398" s="14"/>
      <c r="H398" s="14"/>
    </row>
    <row r="399" spans="1:8" x14ac:dyDescent="0.25">
      <c r="A399" s="4"/>
      <c r="B399" s="7"/>
      <c r="C399" s="13"/>
      <c r="D399" s="14"/>
      <c r="E399" s="14"/>
      <c r="F399" s="14"/>
      <c r="G399" s="14"/>
      <c r="H399" s="14"/>
    </row>
    <row r="400" spans="1:8" x14ac:dyDescent="0.25">
      <c r="A400" s="4"/>
      <c r="B400" s="7"/>
      <c r="C400" s="13"/>
      <c r="D400" s="14"/>
      <c r="E400" s="14"/>
      <c r="F400" s="14"/>
      <c r="G400" s="14"/>
      <c r="H400" s="14"/>
    </row>
    <row r="401" spans="1:8" x14ac:dyDescent="0.25">
      <c r="A401" s="4"/>
      <c r="B401" s="7"/>
      <c r="C401" s="13"/>
      <c r="D401" s="14"/>
      <c r="E401" s="14"/>
      <c r="F401" s="14"/>
      <c r="G401" s="14"/>
      <c r="H401" s="14"/>
    </row>
    <row r="402" spans="1:8" x14ac:dyDescent="0.25">
      <c r="A402" s="4"/>
      <c r="B402" s="7"/>
      <c r="C402" s="13"/>
      <c r="D402" s="14"/>
      <c r="E402" s="14"/>
      <c r="F402" s="14"/>
      <c r="G402" s="14"/>
      <c r="H402" s="14"/>
    </row>
    <row r="403" spans="1:8" x14ac:dyDescent="0.25">
      <c r="A403" s="4"/>
      <c r="B403" s="7"/>
      <c r="C403" s="13"/>
      <c r="D403" s="14"/>
      <c r="E403" s="14"/>
      <c r="F403" s="14"/>
      <c r="G403" s="14"/>
      <c r="H403" s="14"/>
    </row>
    <row r="404" spans="1:8" x14ac:dyDescent="0.25">
      <c r="A404" s="4"/>
      <c r="B404" s="7"/>
      <c r="C404" s="13"/>
      <c r="D404" s="14"/>
      <c r="E404" s="14"/>
      <c r="F404" s="14"/>
      <c r="G404" s="14"/>
      <c r="H404" s="14"/>
    </row>
    <row r="405" spans="1:8" x14ac:dyDescent="0.25">
      <c r="A405" s="4"/>
      <c r="B405" s="7"/>
      <c r="C405" s="13"/>
      <c r="D405" s="14"/>
      <c r="E405" s="14"/>
      <c r="F405" s="14"/>
      <c r="G405" s="14"/>
      <c r="H405" s="14"/>
    </row>
    <row r="406" spans="1:8" x14ac:dyDescent="0.25">
      <c r="A406" s="4"/>
      <c r="B406" s="7"/>
      <c r="C406" s="13"/>
      <c r="D406" s="14"/>
      <c r="E406" s="14"/>
      <c r="F406" s="14"/>
      <c r="G406" s="14"/>
      <c r="H406" s="14"/>
    </row>
    <row r="407" spans="1:8" x14ac:dyDescent="0.25">
      <c r="A407" s="4"/>
      <c r="B407" s="7"/>
      <c r="C407" s="13"/>
      <c r="D407" s="14"/>
      <c r="E407" s="14"/>
      <c r="F407" s="14"/>
      <c r="G407" s="14"/>
      <c r="H407" s="14"/>
    </row>
    <row r="408" spans="1:8" x14ac:dyDescent="0.25">
      <c r="A408" s="4"/>
      <c r="B408" s="7"/>
      <c r="C408" s="13"/>
      <c r="D408" s="14"/>
      <c r="E408" s="14"/>
      <c r="F408" s="14"/>
      <c r="G408" s="14"/>
      <c r="H408" s="14"/>
    </row>
    <row r="409" spans="1:8" x14ac:dyDescent="0.25">
      <c r="A409" s="4"/>
      <c r="B409" s="7"/>
      <c r="C409" s="13"/>
      <c r="D409" s="14"/>
      <c r="E409" s="14"/>
      <c r="F409" s="14"/>
      <c r="G409" s="14"/>
      <c r="H409" s="14"/>
    </row>
    <row r="410" spans="1:8" x14ac:dyDescent="0.25">
      <c r="A410" s="4"/>
      <c r="B410" s="7"/>
      <c r="C410" s="13"/>
      <c r="D410" s="14"/>
      <c r="E410" s="14"/>
      <c r="F410" s="14"/>
      <c r="G410" s="14"/>
      <c r="H410" s="14"/>
    </row>
    <row r="411" spans="1:8" x14ac:dyDescent="0.25">
      <c r="A411" s="4"/>
      <c r="B411" s="7"/>
      <c r="C411" s="13"/>
      <c r="D411" s="14"/>
      <c r="E411" s="14"/>
      <c r="F411" s="14"/>
      <c r="G411" s="14"/>
      <c r="H411" s="14"/>
    </row>
    <row r="412" spans="1:8" x14ac:dyDescent="0.25">
      <c r="A412" s="4"/>
      <c r="B412" s="7"/>
      <c r="C412" s="13"/>
      <c r="D412" s="14"/>
      <c r="E412" s="14"/>
      <c r="F412" s="14"/>
      <c r="G412" s="14"/>
      <c r="H412" s="14"/>
    </row>
    <row r="413" spans="1:8" x14ac:dyDescent="0.25">
      <c r="A413" s="4"/>
      <c r="B413" s="7"/>
      <c r="C413" s="13"/>
      <c r="D413" s="14"/>
      <c r="E413" s="14"/>
      <c r="F413" s="14"/>
      <c r="G413" s="14"/>
      <c r="H413" s="14"/>
    </row>
    <row r="414" spans="1:8" x14ac:dyDescent="0.25">
      <c r="A414" s="4"/>
      <c r="B414" s="7"/>
      <c r="C414" s="13"/>
      <c r="D414" s="14"/>
      <c r="E414" s="14"/>
      <c r="F414" s="14"/>
      <c r="G414" s="14"/>
      <c r="H414" s="14"/>
    </row>
    <row r="415" spans="1:8" x14ac:dyDescent="0.25">
      <c r="A415" s="4"/>
      <c r="B415" s="7"/>
      <c r="C415" s="13"/>
      <c r="D415" s="14"/>
      <c r="E415" s="14"/>
      <c r="F415" s="14"/>
      <c r="G415" s="14"/>
      <c r="H415" s="14"/>
    </row>
    <row r="416" spans="1:8" x14ac:dyDescent="0.25">
      <c r="A416" s="4"/>
      <c r="B416" s="7"/>
      <c r="C416" s="13"/>
      <c r="D416" s="14"/>
      <c r="E416" s="14"/>
      <c r="F416" s="14"/>
      <c r="G416" s="14"/>
      <c r="H416" s="14"/>
    </row>
    <row r="417" spans="1:8" x14ac:dyDescent="0.25">
      <c r="A417" s="4"/>
      <c r="B417" s="7"/>
      <c r="C417" s="13"/>
      <c r="D417" s="14"/>
      <c r="E417" s="14"/>
      <c r="F417" s="14"/>
      <c r="G417" s="14"/>
      <c r="H417" s="14"/>
    </row>
    <row r="418" spans="1:8" x14ac:dyDescent="0.25">
      <c r="A418" s="4"/>
      <c r="B418" s="7"/>
      <c r="C418" s="13"/>
      <c r="D418" s="14"/>
      <c r="E418" s="14"/>
      <c r="F418" s="14"/>
      <c r="G418" s="14"/>
      <c r="H418" s="14"/>
    </row>
    <row r="419" spans="1:8" x14ac:dyDescent="0.25">
      <c r="A419" s="4"/>
      <c r="B419" s="7"/>
      <c r="C419" s="13"/>
      <c r="D419" s="14"/>
      <c r="E419" s="14"/>
      <c r="F419" s="14"/>
      <c r="G419" s="14"/>
      <c r="H419" s="14"/>
    </row>
    <row r="420" spans="1:8" x14ac:dyDescent="0.25">
      <c r="A420" s="4"/>
      <c r="B420" s="7"/>
      <c r="C420" s="13"/>
      <c r="D420" s="14"/>
      <c r="E420" s="14"/>
      <c r="F420" s="14"/>
      <c r="G420" s="14"/>
      <c r="H420" s="14"/>
    </row>
    <row r="421" spans="1:8" x14ac:dyDescent="0.25">
      <c r="A421" s="4"/>
      <c r="B421" s="7"/>
      <c r="C421" s="13"/>
      <c r="D421" s="14"/>
      <c r="E421" s="14"/>
      <c r="F421" s="14"/>
      <c r="G421" s="14"/>
      <c r="H421" s="14"/>
    </row>
    <row r="422" spans="1:8" x14ac:dyDescent="0.25">
      <c r="A422" s="4"/>
      <c r="B422" s="7"/>
      <c r="C422" s="13"/>
      <c r="D422" s="14"/>
      <c r="E422" s="14"/>
      <c r="F422" s="14"/>
      <c r="G422" s="14"/>
      <c r="H422" s="14"/>
    </row>
    <row r="423" spans="1:8" x14ac:dyDescent="0.25">
      <c r="A423" s="4"/>
      <c r="B423" s="7"/>
      <c r="C423" s="13"/>
      <c r="D423" s="14"/>
      <c r="E423" s="14"/>
      <c r="F423" s="14"/>
      <c r="G423" s="14"/>
      <c r="H423" s="14"/>
    </row>
    <row r="424" spans="1:8" x14ac:dyDescent="0.25">
      <c r="A424" s="4"/>
      <c r="B424" s="7"/>
      <c r="C424" s="13"/>
      <c r="D424" s="14"/>
      <c r="E424" s="14"/>
      <c r="F424" s="14"/>
      <c r="G424" s="14"/>
      <c r="H424" s="14"/>
    </row>
    <row r="425" spans="1:8" x14ac:dyDescent="0.25">
      <c r="A425" s="4"/>
      <c r="B425" s="7"/>
      <c r="C425" s="13"/>
      <c r="D425" s="14"/>
      <c r="E425" s="14"/>
      <c r="F425" s="14"/>
      <c r="G425" s="14"/>
      <c r="H425" s="14"/>
    </row>
    <row r="426" spans="1:8" x14ac:dyDescent="0.25">
      <c r="A426" s="4"/>
      <c r="B426" s="7"/>
      <c r="C426" s="13"/>
      <c r="D426" s="14"/>
      <c r="E426" s="14"/>
      <c r="F426" s="14"/>
      <c r="G426" s="14"/>
      <c r="H426" s="14"/>
    </row>
    <row r="427" spans="1:8" x14ac:dyDescent="0.25">
      <c r="A427" s="4"/>
      <c r="B427" s="7"/>
      <c r="C427" s="13"/>
      <c r="D427" s="14"/>
      <c r="E427" s="14"/>
      <c r="F427" s="14"/>
      <c r="G427" s="14"/>
      <c r="H427" s="14"/>
    </row>
    <row r="428" spans="1:8" x14ac:dyDescent="0.25">
      <c r="A428" s="4"/>
      <c r="B428" s="7"/>
      <c r="C428" s="13"/>
      <c r="D428" s="14"/>
      <c r="E428" s="14"/>
      <c r="F428" s="14"/>
      <c r="G428" s="14"/>
      <c r="H428" s="14"/>
    </row>
    <row r="429" spans="1:8" x14ac:dyDescent="0.25">
      <c r="A429" s="4"/>
      <c r="B429" s="7"/>
      <c r="C429" s="13"/>
      <c r="D429" s="14"/>
      <c r="E429" s="14"/>
      <c r="F429" s="14"/>
      <c r="G429" s="14"/>
      <c r="H429" s="14"/>
    </row>
    <row r="430" spans="1:8" x14ac:dyDescent="0.25">
      <c r="A430" s="4"/>
      <c r="B430" s="7"/>
      <c r="C430" s="13"/>
      <c r="D430" s="14"/>
      <c r="E430" s="14"/>
      <c r="F430" s="14"/>
      <c r="G430" s="14"/>
      <c r="H430" s="14"/>
    </row>
    <row r="431" spans="1:8" x14ac:dyDescent="0.25">
      <c r="A431" s="4"/>
      <c r="B431" s="7"/>
      <c r="C431" s="13"/>
      <c r="D431" s="14"/>
      <c r="E431" s="14"/>
      <c r="F431" s="14"/>
      <c r="G431" s="14"/>
      <c r="H431" s="14"/>
    </row>
  </sheetData>
  <customSheetViews>
    <customSheetView guid="{22F81AF6-FE93-44D5-B96C-CB4FB6B6C54B}" hiddenColumns="1">
      <selection activeCell="F16" sqref="F16"/>
      <pageMargins left="0.7" right="0.7" top="0.75" bottom="0.75" header="0.3" footer="0.3"/>
      <pageSetup orientation="portrait" r:id="rId1"/>
    </customSheetView>
  </customSheetViews>
  <mergeCells count="25">
    <mergeCell ref="I19:I21"/>
    <mergeCell ref="J19:N19"/>
    <mergeCell ref="J20:J21"/>
    <mergeCell ref="K20:M20"/>
    <mergeCell ref="N20:N21"/>
    <mergeCell ref="A19:A21"/>
    <mergeCell ref="B19:B21"/>
    <mergeCell ref="C19:C21"/>
    <mergeCell ref="D20:D21"/>
    <mergeCell ref="D19:H19"/>
    <mergeCell ref="E20:G20"/>
    <mergeCell ref="H20:H21"/>
    <mergeCell ref="F9:G9"/>
    <mergeCell ref="F10:G10"/>
    <mergeCell ref="F11:G11"/>
    <mergeCell ref="B14:D14"/>
    <mergeCell ref="B17:D17"/>
    <mergeCell ref="B16:D16"/>
    <mergeCell ref="B15:D15"/>
    <mergeCell ref="B11:C11"/>
    <mergeCell ref="B4:C4"/>
    <mergeCell ref="B5:C5"/>
    <mergeCell ref="B6:C6"/>
    <mergeCell ref="B9:C9"/>
    <mergeCell ref="B10:C10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Vatca</dc:creator>
  <cp:lastModifiedBy>Emilia Vatca</cp:lastModifiedBy>
  <dcterms:created xsi:type="dcterms:W3CDTF">2014-01-08T09:14:18Z</dcterms:created>
  <dcterms:modified xsi:type="dcterms:W3CDTF">2016-11-14T14:11:51Z</dcterms:modified>
</cp:coreProperties>
</file>